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45" windowWidth="360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БЮДЖЕТА'!$A$13:$G$508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<sst xmlns="http://schemas.openxmlformats.org/spreadsheetml/2006/main" count="2011" uniqueCount="406">
  <si>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</si>
  <si>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</si>
  <si>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</si>
  <si>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</si>
  <si>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</si>
  <si>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</si>
  <si>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</si>
  <si>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</si>
  <si>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</si>
  <si>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</si>
  <si>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</si>
  <si>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</si>
  <si>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</si>
  <si>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</si>
  <si>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</si>
  <si>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</si>
  <si>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</si>
  <si>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</si>
  <si>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</si>
  <si>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</si>
  <si>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</si>
  <si>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</si>
  <si>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</si>
  <si>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</si>
  <si>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</si>
  <si>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</si>
  <si>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</si>
  <si>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</si>
  <si>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</si>
  <si>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</si>
  <si>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</si>
  <si>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</si>
  <si>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</si>
  <si>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</si>
  <si>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</si>
  <si>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</si>
  <si>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</si>
  <si>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</si>
  <si>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</si>
  <si>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</si>
  <si>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</si>
  <si>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</si>
  <si>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</si>
  <si>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</si>
  <si>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</si>
  <si>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</si>
  <si>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</si>
  <si>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</si>
  <si>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</si>
  <si>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</si>
  <si>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</si>
  <si>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</si>
  <si>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</si>
  <si>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</si>
  <si>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</si>
  <si>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</si>
  <si>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</si>
  <si>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</si>
  <si>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</si>
  <si>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</si>
  <si>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</si>
  <si>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</si>
  <si>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</si>
  <si>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</si>
  <si>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</si>
  <si>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</si>
  <si>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</si>
  <si>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</si>
  <si>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</si>
  <si>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</si>
  <si>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</si>
  <si>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</si>
  <si>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</si>
  <si>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</si>
  <si>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</si>
  <si>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</si>
  <si>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</si>
  <si>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</si>
  <si>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</si>
  <si>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</si>
  <si>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</si>
  <si>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</si>
  <si>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</si>
  <si>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</si>
  <si>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</si>
  <si>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</si>
  <si>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</si>
  <si>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</si>
  <si>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</si>
  <si>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</si>
  <si>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</si>
  <si>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</si>
  <si>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</si>
  <si>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</si>
  <si>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</si>
  <si>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</si>
  <si>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</si>
  <si>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</si>
  <si>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</si>
  <si>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</si>
  <si>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</si>
  <si>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</si>
  <si>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</si>
  <si>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</si>
  <si>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</si>
  <si>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</si>
  <si>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</si>
  <si>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</si>
  <si>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</si>
  <si>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</si>
  <si>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</si>
  <si>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</si>
  <si>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</si>
  <si>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</si>
  <si>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</si>
  <si>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</si>
  <si>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</si>
  <si>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</si>
  <si>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</si>
  <si>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</si>
  <si>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</si>
  <si>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</si>
  <si>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</si>
  <si>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</si>
  <si>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</si>
  <si>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</si>
  <si>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</si>
  <si>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</si>
  <si>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</si>
  <si>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</si>
  <si>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</si>
  <si>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</si>
  <si>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</si>
  <si>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</si>
  <si>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</si>
  <si>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</si>
  <si>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</si>
  <si>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</si>
  <si>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</si>
  <si>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</si>
  <si>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</si>
  <si>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</si>
  <si>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</si>
  <si>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</si>
  <si>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</si>
  <si>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</si>
  <si>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</si>
  <si>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</si>
  <si>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</si>
  <si>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</si>
  <si>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</si>
  <si>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</si>
  <si>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</si>
  <si>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</si>
  <si>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</si>
  <si>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</si>
  <si>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</si>
  <si>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</si>
  <si>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</si>
  <si>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</si>
  <si>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</si>
  <si>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</si>
  <si>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</si>
  <si>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</si>
  <si>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</si>
  <si>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</si>
  <si>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</si>
  <si>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</si>
  <si>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</si>
  <si>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</si>
  <si>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</si>
  <si>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</si>
  <si>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</si>
  <si>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</si>
  <si>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</si>
  <si>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</si>
  <si>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</si>
  <si>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</si>
  <si>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</si>
  <si>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</si>
  <si>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</si>
  <si>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</si>
  <si>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</si>
  <si>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</si>
  <si>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</si>
  <si>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</si>
  <si>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</si>
  <si>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</si>
  <si>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</si>
  <si>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</si>
  <si>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</si>
  <si>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</si>
  <si>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</si>
  <si>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</si>
  <si>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</si>
  <si>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</si>
  <si>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</si>
  <si>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</si>
  <si>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</si>
  <si>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</si>
  <si>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</si>
  <si>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</si>
  <si>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</si>
  <si>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</si>
  <si>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</si>
  <si>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</si>
  <si>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</si>
  <si>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</si>
  <si>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</si>
  <si>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</si>
  <si>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</si>
  <si>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</si>
  <si>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</si>
  <si>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</si>
  <si>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</si>
  <si>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</si>
  <si>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</si>
  <si>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</si>
  <si>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</si>
  <si>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</si>
  <si>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</si>
  <si>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</si>
  <si>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</si>
  <si>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</si>
  <si>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</si>
  <si>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</si>
  <si>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</si>
  <si>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</si>
  <si>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</si>
  <si>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</si>
  <si>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</si>
  <si>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</si>
  <si>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</si>
  <si>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</si>
  <si>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</si>
  <si>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</si>
  <si>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</si>
  <si>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</si>
  <si>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</si>
  <si>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</si>
  <si>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</si>
  <si>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</si>
  <si>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</si>
  <si>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</si>
  <si>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</si>
  <si>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</si>
  <si>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</si>
  <si>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</si>
  <si>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</si>
  <si>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</si>
  <si>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</si>
  <si>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</si>
  <si>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</si>
  <si>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</si>
  <si>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</si>
  <si>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</si>
  <si>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</si>
  <si>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</si>
  <si>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</si>
  <si>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</si>
  <si>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</si>
  <si>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</si>
  <si>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</si>
  <si>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</si>
  <si>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</si>
  <si>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</si>
  <si>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</si>
  <si>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</si>
  <si>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</si>
  <si>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</si>
  <si>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</si>
  <si>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</si>
  <si>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</si>
  <si>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</si>
  <si>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</si>
  <si>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</si>
  <si>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</si>
  <si>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</si>
  <si>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</si>
  <si>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</si>
  <si>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</si>
  <si>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</si>
  <si>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</si>
  <si>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</si>
  <si>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</si>
  <si>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</si>
  <si>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</si>
  <si>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</si>
  <si>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</si>
  <si>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</si>
  <si>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</si>
  <si>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</si>
  <si>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</si>
  <si>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</si>
  <si>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</si>
  <si>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</si>
  <si>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</si>
  <si>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</si>
  <si>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</si>
  <si>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</si>
  <si>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</si>
  <si>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</si>
  <si>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</si>
  <si>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</si>
  <si>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</si>
  <si>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</si>
  <si>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</si>
  <si>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</si>
  <si>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</si>
  <si>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</si>
  <si>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</si>
  <si>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</si>
  <si>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</si>
  <si>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</si>
  <si>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</si>
  <si>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</si>
  <si>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</si>
  <si>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</si>
  <si>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</si>
  <si>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</si>
  <si>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</si>
  <si>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</si>
  <si>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</si>
  <si>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</si>
  <si>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</si>
  <si>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</si>
  <si>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</si>
  <si>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</si>
  <si>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</si>
  <si>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</si>
  <si>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</si>
  <si>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</si>
  <si>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</si>
  <si>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</si>
  <si>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</si>
  <si>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</si>
  <si>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</si>
  <si>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</si>
  <si>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</si>
  <si>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</si>
  <si>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</si>
  <si>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</si>
  <si>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</si>
  <si>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</si>
  <si>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</si>
  <si>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</si>
  <si>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</si>
  <si>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</si>
  <si>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</si>
  <si>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</si>
  <si>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</si>
  <si>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</si>
  <si>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</si>
  <si>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</si>
  <si>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</si>
  <si>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</si>
  <si>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</si>
  <si>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</si>
  <si>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</si>
  <si>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</si>
  <si>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</si>
  <si>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</si>
  <si>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</si>
  <si>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</si>
  <si>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</si>
  <si>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</si>
  <si>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</si>
  <si>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</si>
  <si>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</si>
  <si>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</si>
  <si>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</si>
  <si>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</si>
  <si>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</si>
  <si>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</si>
  <si>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</si>
  <si>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</si>
  <si>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</si>
  <si>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</si>
  <si>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</si>
  <si>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</si>
  <si>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</si>
  <si>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</si>
  <si>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</si>
  <si>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</si>
  <si>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</si>
  <si>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</si>
  <si>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</si>
  <si>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</si>
  <si>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</si>
  <si>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</si>
  <si>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</si>
  <si>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</si>
  <si>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</si>
  <si>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</si>
  <si>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</si>
  <si>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2200011690</t>
  </si>
  <si>
    <t>853</t>
  </si>
  <si>
    <t>Уплата иных платежей</t>
  </si>
  <si>
    <t>МП"Доступная среда для инвалидов ММР "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</si>
  <si>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</si>
  <si>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</si>
  <si>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</si>
  <si>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"Приложение 12 к решению Думы</t>
  </si>
  <si>
    <t>района № 43 от 24.12.2015г."</t>
  </si>
  <si>
    <t>Приложение 6 к решению Думы</t>
  </si>
  <si>
    <t>№ 65  от 31.03.2016г.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</si>
</sst>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16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8" t="s">
        <v>404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3" ht="18.75">
      <c r="B3" s="169" t="s">
        <v>401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2:22" ht="18.75">
      <c r="B4" s="2"/>
      <c r="C4" s="168" t="s">
        <v>405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6" spans="2:23" ht="18.75">
      <c r="B6" s="168" t="s">
        <v>402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2:23" ht="18.75" customHeight="1">
      <c r="B7" s="169" t="s">
        <v>268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2:22" ht="18.75">
      <c r="B8" s="172" t="s">
        <v>403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ht="18.75">
      <c r="B9" s="163"/>
    </row>
    <row r="10" spans="1:25" ht="19.5" customHeight="1">
      <c r="A10" s="171" t="s">
        <v>90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269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5.25" customHeight="1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5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</row>
    <row r="14" spans="1:25" ht="29.25" thickBot="1">
      <c r="A14" s="103" t="s">
        <v>60</v>
      </c>
      <c r="B14" s="104">
        <v>951</v>
      </c>
      <c r="C14" s="104" t="s">
        <v>61</v>
      </c>
      <c r="D14" s="104" t="s">
        <v>278</v>
      </c>
      <c r="E14" s="104" t="s">
        <v>5</v>
      </c>
      <c r="F14" s="105"/>
      <c r="G14" s="141">
        <f>G15+G187+G193+G200+G241+G274+G296+G330+G351+G361+G374+G380</f>
        <v>154867.30583</v>
      </c>
      <c r="H14" s="28" t="e">
        <f aca="true" t="shared" si="0" ref="H14:X14">H15+H185+H194+H200+H240+H282+H304+H338+H352+H365+H376+H381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</row>
    <row r="15" spans="1:25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278</v>
      </c>
      <c r="E15" s="14" t="s">
        <v>5</v>
      </c>
      <c r="F15" s="14"/>
      <c r="G15" s="142">
        <f>G16+G24+G48+G68+G85+G90+G62+G79</f>
        <v>73028.71287999999</v>
      </c>
      <c r="H15" s="29" t="e">
        <f>H16+H27+H50+#REF!+H69+#REF!+H85+H89</f>
        <v>#REF!</v>
      </c>
      <c r="I15" s="29" t="e">
        <f>I16+I27+I50+#REF!+I69+#REF!+I85+I89</f>
        <v>#REF!</v>
      </c>
      <c r="J15" s="29" t="e">
        <f>J16+J27+J50+#REF!+J69+#REF!+J85+J89</f>
        <v>#REF!</v>
      </c>
      <c r="K15" s="29" t="e">
        <f>K16+K27+K50+#REF!+K69+#REF!+K85+K89</f>
        <v>#REF!</v>
      </c>
      <c r="L15" s="29" t="e">
        <f>L16+L27+L50+#REF!+L69+#REF!+L85+L89</f>
        <v>#REF!</v>
      </c>
      <c r="M15" s="29" t="e">
        <f>M16+M27+M50+#REF!+M69+#REF!+M85+M89</f>
        <v>#REF!</v>
      </c>
      <c r="N15" s="29" t="e">
        <f>N16+N27+N50+#REF!+N69+#REF!+N85+N89</f>
        <v>#REF!</v>
      </c>
      <c r="O15" s="29" t="e">
        <f>O16+O27+O50+#REF!+O69+#REF!+O85+O89</f>
        <v>#REF!</v>
      </c>
      <c r="P15" s="29" t="e">
        <f>P16+P27+P50+#REF!+P69+#REF!+P85+P89</f>
        <v>#REF!</v>
      </c>
      <c r="Q15" s="29" t="e">
        <f>Q16+Q27+Q50+#REF!+Q69+#REF!+Q85+Q89</f>
        <v>#REF!</v>
      </c>
      <c r="R15" s="29" t="e">
        <f>R16+R27+R50+#REF!+R69+#REF!+R85+R89</f>
        <v>#REF!</v>
      </c>
      <c r="S15" s="29" t="e">
        <f>S16+S27+S50+#REF!+S69+#REF!+S85+S89</f>
        <v>#REF!</v>
      </c>
      <c r="T15" s="29" t="e">
        <f>T16+T27+T50+#REF!+T69+#REF!+T85+T89</f>
        <v>#REF!</v>
      </c>
      <c r="U15" s="29" t="e">
        <f>U16+U27+U50+#REF!+U69+#REF!+U85+U89</f>
        <v>#REF!</v>
      </c>
      <c r="V15" s="29" t="e">
        <f>V16+V27+V50+#REF!+V69+#REF!+V85+V89</f>
        <v>#REF!</v>
      </c>
      <c r="W15" s="29" t="e">
        <f>W16+W27+W50+#REF!+W69+#REF!+W85+W89</f>
        <v>#REF!</v>
      </c>
      <c r="X15" s="61" t="e">
        <f>X16+X27+X50+#REF!+X69+#REF!+X85+X89</f>
        <v>#REF!</v>
      </c>
      <c r="Y15" s="59" t="e">
        <f t="shared" si="1"/>
        <v>#REF!</v>
      </c>
    </row>
    <row r="16" spans="1:25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278</v>
      </c>
      <c r="E16" s="110" t="s">
        <v>5</v>
      </c>
      <c r="F16" s="110"/>
      <c r="G16" s="111">
        <f>G17</f>
        <v>1773.6599999999999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64.70441798315349</v>
      </c>
    </row>
    <row r="17" spans="1:25" ht="34.5" customHeight="1" outlineLevel="3" thickBot="1">
      <c r="A17" s="112" t="s">
        <v>138</v>
      </c>
      <c r="B17" s="19">
        <v>951</v>
      </c>
      <c r="C17" s="11" t="s">
        <v>6</v>
      </c>
      <c r="D17" s="11" t="s">
        <v>279</v>
      </c>
      <c r="E17" s="11" t="s">
        <v>5</v>
      </c>
      <c r="F17" s="11"/>
      <c r="G17" s="12">
        <f>G18</f>
        <v>1773.6599999999999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64.70441798315349</v>
      </c>
    </row>
    <row r="18" spans="1:25" ht="36" customHeight="1" outlineLevel="3" thickBot="1">
      <c r="A18" s="112" t="s">
        <v>139</v>
      </c>
      <c r="B18" s="19">
        <v>951</v>
      </c>
      <c r="C18" s="11" t="s">
        <v>6</v>
      </c>
      <c r="D18" s="11" t="s">
        <v>280</v>
      </c>
      <c r="E18" s="11" t="s">
        <v>5</v>
      </c>
      <c r="F18" s="11"/>
      <c r="G18" s="12">
        <f>G19</f>
        <v>1773.6599999999999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4" t="s">
        <v>140</v>
      </c>
      <c r="B19" s="90">
        <v>951</v>
      </c>
      <c r="C19" s="91" t="s">
        <v>6</v>
      </c>
      <c r="D19" s="91" t="s">
        <v>281</v>
      </c>
      <c r="E19" s="91" t="s">
        <v>5</v>
      </c>
      <c r="F19" s="91"/>
      <c r="G19" s="16">
        <f>G20</f>
        <v>1773.6599999999999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1.5" customHeight="1" outlineLevel="3" thickBot="1">
      <c r="A20" s="5" t="s">
        <v>94</v>
      </c>
      <c r="B20" s="21">
        <v>951</v>
      </c>
      <c r="C20" s="6" t="s">
        <v>6</v>
      </c>
      <c r="D20" s="6" t="s">
        <v>281</v>
      </c>
      <c r="E20" s="6" t="s">
        <v>91</v>
      </c>
      <c r="F20" s="6"/>
      <c r="G20" s="7">
        <f>G21+G22+G23</f>
        <v>1773.6599999999999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20.25" customHeight="1" outlineLevel="3" thickBot="1">
      <c r="A21" s="88" t="s">
        <v>275</v>
      </c>
      <c r="B21" s="92">
        <v>951</v>
      </c>
      <c r="C21" s="93" t="s">
        <v>6</v>
      </c>
      <c r="D21" s="93" t="s">
        <v>281</v>
      </c>
      <c r="E21" s="93" t="s">
        <v>92</v>
      </c>
      <c r="F21" s="93"/>
      <c r="G21" s="98">
        <v>1523.3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48" outlineLevel="4" thickBot="1">
      <c r="A22" s="88" t="s">
        <v>277</v>
      </c>
      <c r="B22" s="92">
        <v>951</v>
      </c>
      <c r="C22" s="93" t="s">
        <v>6</v>
      </c>
      <c r="D22" s="93" t="s">
        <v>281</v>
      </c>
      <c r="E22" s="93" t="s">
        <v>93</v>
      </c>
      <c r="F22" s="93"/>
      <c r="G22" s="98">
        <v>1</v>
      </c>
      <c r="H22" s="34">
        <f aca="true" t="shared" si="4" ref="H22:X22">H24</f>
        <v>1204.8</v>
      </c>
      <c r="I22" s="34">
        <f t="shared" si="4"/>
        <v>1204.8</v>
      </c>
      <c r="J22" s="34">
        <f t="shared" si="4"/>
        <v>1204.8</v>
      </c>
      <c r="K22" s="34">
        <f t="shared" si="4"/>
        <v>1204.8</v>
      </c>
      <c r="L22" s="34">
        <f t="shared" si="4"/>
        <v>1204.8</v>
      </c>
      <c r="M22" s="34">
        <f t="shared" si="4"/>
        <v>1204.8</v>
      </c>
      <c r="N22" s="34">
        <f t="shared" si="4"/>
        <v>1204.8</v>
      </c>
      <c r="O22" s="34">
        <f t="shared" si="4"/>
        <v>1204.8</v>
      </c>
      <c r="P22" s="34">
        <f t="shared" si="4"/>
        <v>1204.8</v>
      </c>
      <c r="Q22" s="34">
        <f t="shared" si="4"/>
        <v>1204.8</v>
      </c>
      <c r="R22" s="34">
        <f t="shared" si="4"/>
        <v>1204.8</v>
      </c>
      <c r="S22" s="34">
        <f t="shared" si="4"/>
        <v>1204.8</v>
      </c>
      <c r="T22" s="34">
        <f t="shared" si="4"/>
        <v>1204.8</v>
      </c>
      <c r="U22" s="34">
        <f t="shared" si="4"/>
        <v>1204.8</v>
      </c>
      <c r="V22" s="34">
        <f t="shared" si="4"/>
        <v>1204.8</v>
      </c>
      <c r="W22" s="34">
        <f t="shared" si="4"/>
        <v>1204.8</v>
      </c>
      <c r="X22" s="64">
        <f t="shared" si="4"/>
        <v>1147.63638</v>
      </c>
      <c r="Y22" s="59">
        <f t="shared" si="1"/>
        <v>114763.63799999999</v>
      </c>
    </row>
    <row r="23" spans="1:25" ht="48" outlineLevel="4" thickBot="1">
      <c r="A23" s="88" t="s">
        <v>270</v>
      </c>
      <c r="B23" s="92">
        <v>951</v>
      </c>
      <c r="C23" s="93" t="s">
        <v>6</v>
      </c>
      <c r="D23" s="93" t="s">
        <v>281</v>
      </c>
      <c r="E23" s="93" t="s">
        <v>271</v>
      </c>
      <c r="F23" s="93"/>
      <c r="G23" s="98">
        <v>249.36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</row>
    <row r="24" spans="1:25" ht="47.25" customHeight="1" outlineLevel="5" thickBot="1">
      <c r="A24" s="8" t="s">
        <v>25</v>
      </c>
      <c r="B24" s="19">
        <v>951</v>
      </c>
      <c r="C24" s="9" t="s">
        <v>17</v>
      </c>
      <c r="D24" s="9" t="s">
        <v>278</v>
      </c>
      <c r="E24" s="9" t="s">
        <v>5</v>
      </c>
      <c r="F24" s="9"/>
      <c r="G24" s="155">
        <f>G25</f>
        <v>3263.7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35.16366026289181</v>
      </c>
    </row>
    <row r="25" spans="1:25" ht="32.25" outlineLevel="5" thickBot="1">
      <c r="A25" s="112" t="s">
        <v>138</v>
      </c>
      <c r="B25" s="19">
        <v>951</v>
      </c>
      <c r="C25" s="11" t="s">
        <v>17</v>
      </c>
      <c r="D25" s="11" t="s">
        <v>279</v>
      </c>
      <c r="E25" s="11" t="s">
        <v>5</v>
      </c>
      <c r="F25" s="11"/>
      <c r="G25" s="156">
        <f>G26</f>
        <v>3263.7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2" t="s">
        <v>139</v>
      </c>
      <c r="B26" s="19">
        <v>951</v>
      </c>
      <c r="C26" s="11" t="s">
        <v>17</v>
      </c>
      <c r="D26" s="11" t="s">
        <v>280</v>
      </c>
      <c r="E26" s="11" t="s">
        <v>5</v>
      </c>
      <c r="F26" s="11"/>
      <c r="G26" s="156">
        <f>G27+G38+G43+G46</f>
        <v>3263.7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3" t="s">
        <v>212</v>
      </c>
      <c r="B27" s="130">
        <v>951</v>
      </c>
      <c r="C27" s="91" t="s">
        <v>17</v>
      </c>
      <c r="D27" s="91" t="s">
        <v>282</v>
      </c>
      <c r="E27" s="91" t="s">
        <v>5</v>
      </c>
      <c r="F27" s="91"/>
      <c r="G27" s="157">
        <f>G28+G32+G35</f>
        <v>1809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158.95611940298508</v>
      </c>
    </row>
    <row r="28" spans="1:25" ht="33" customHeight="1" outlineLevel="6" thickBot="1">
      <c r="A28" s="5" t="s">
        <v>94</v>
      </c>
      <c r="B28" s="21">
        <v>951</v>
      </c>
      <c r="C28" s="6" t="s">
        <v>17</v>
      </c>
      <c r="D28" s="6" t="s">
        <v>282</v>
      </c>
      <c r="E28" s="6" t="s">
        <v>91</v>
      </c>
      <c r="F28" s="6"/>
      <c r="G28" s="158">
        <f>G29+G30+G31</f>
        <v>1732</v>
      </c>
      <c r="H28" s="32">
        <f aca="true" t="shared" si="6" ref="H28:X28">H29+H40+H45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166.0228752886836</v>
      </c>
    </row>
    <row r="29" spans="1:25" ht="32.25" outlineLevel="6" thickBot="1">
      <c r="A29" s="88" t="s">
        <v>275</v>
      </c>
      <c r="B29" s="92">
        <v>951</v>
      </c>
      <c r="C29" s="93" t="s">
        <v>17</v>
      </c>
      <c r="D29" s="93" t="s">
        <v>282</v>
      </c>
      <c r="E29" s="93" t="s">
        <v>92</v>
      </c>
      <c r="F29" s="93"/>
      <c r="G29" s="159">
        <v>1300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143.08669230769232</v>
      </c>
    </row>
    <row r="30" spans="1:25" ht="48" outlineLevel="6" thickBot="1">
      <c r="A30" s="88" t="s">
        <v>277</v>
      </c>
      <c r="B30" s="92">
        <v>951</v>
      </c>
      <c r="C30" s="93" t="s">
        <v>17</v>
      </c>
      <c r="D30" s="93" t="s">
        <v>282</v>
      </c>
      <c r="E30" s="93" t="s">
        <v>93</v>
      </c>
      <c r="F30" s="93"/>
      <c r="G30" s="159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48" outlineLevel="6" thickBot="1">
      <c r="A31" s="88" t="s">
        <v>270</v>
      </c>
      <c r="B31" s="92">
        <v>951</v>
      </c>
      <c r="C31" s="93" t="s">
        <v>17</v>
      </c>
      <c r="D31" s="93" t="s">
        <v>282</v>
      </c>
      <c r="E31" s="93" t="s">
        <v>271</v>
      </c>
      <c r="F31" s="93"/>
      <c r="G31" s="159">
        <v>427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5" t="s">
        <v>101</v>
      </c>
      <c r="B32" s="21">
        <v>951</v>
      </c>
      <c r="C32" s="6" t="s">
        <v>17</v>
      </c>
      <c r="D32" s="6" t="s">
        <v>282</v>
      </c>
      <c r="E32" s="6" t="s">
        <v>95</v>
      </c>
      <c r="F32" s="6"/>
      <c r="G32" s="158">
        <f>G33+G34</f>
        <v>70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88" t="s">
        <v>102</v>
      </c>
      <c r="B33" s="92">
        <v>951</v>
      </c>
      <c r="C33" s="93" t="s">
        <v>17</v>
      </c>
      <c r="D33" s="93" t="s">
        <v>282</v>
      </c>
      <c r="E33" s="93" t="s">
        <v>96</v>
      </c>
      <c r="F33" s="93"/>
      <c r="G33" s="159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8" t="s">
        <v>103</v>
      </c>
      <c r="B34" s="92">
        <v>951</v>
      </c>
      <c r="C34" s="93" t="s">
        <v>17</v>
      </c>
      <c r="D34" s="93" t="s">
        <v>282</v>
      </c>
      <c r="E34" s="93" t="s">
        <v>97</v>
      </c>
      <c r="F34" s="93"/>
      <c r="G34" s="159">
        <v>70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5" t="s">
        <v>104</v>
      </c>
      <c r="B35" s="21">
        <v>951</v>
      </c>
      <c r="C35" s="6" t="s">
        <v>17</v>
      </c>
      <c r="D35" s="6" t="s">
        <v>282</v>
      </c>
      <c r="E35" s="6" t="s">
        <v>98</v>
      </c>
      <c r="F35" s="6"/>
      <c r="G35" s="158">
        <f>G36+G37</f>
        <v>7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32.25" outlineLevel="6" thickBot="1">
      <c r="A36" s="88" t="s">
        <v>105</v>
      </c>
      <c r="B36" s="92">
        <v>951</v>
      </c>
      <c r="C36" s="93" t="s">
        <v>17</v>
      </c>
      <c r="D36" s="93" t="s">
        <v>282</v>
      </c>
      <c r="E36" s="93" t="s">
        <v>99</v>
      </c>
      <c r="F36" s="93"/>
      <c r="G36" s="159">
        <v>2.3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88" t="s">
        <v>106</v>
      </c>
      <c r="B37" s="92">
        <v>951</v>
      </c>
      <c r="C37" s="93" t="s">
        <v>17</v>
      </c>
      <c r="D37" s="93" t="s">
        <v>282</v>
      </c>
      <c r="E37" s="93" t="s">
        <v>100</v>
      </c>
      <c r="F37" s="93"/>
      <c r="G37" s="159">
        <v>4.7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94" t="s">
        <v>141</v>
      </c>
      <c r="B38" s="90">
        <v>951</v>
      </c>
      <c r="C38" s="91" t="s">
        <v>17</v>
      </c>
      <c r="D38" s="91" t="s">
        <v>283</v>
      </c>
      <c r="E38" s="91" t="s">
        <v>5</v>
      </c>
      <c r="F38" s="91"/>
      <c r="G38" s="157">
        <f>G39</f>
        <v>1262.7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5" t="s">
        <v>94</v>
      </c>
      <c r="B39" s="21">
        <v>951</v>
      </c>
      <c r="C39" s="6" t="s">
        <v>17</v>
      </c>
      <c r="D39" s="6" t="s">
        <v>283</v>
      </c>
      <c r="E39" s="6" t="s">
        <v>91</v>
      </c>
      <c r="F39" s="6"/>
      <c r="G39" s="158">
        <f>G40+G41+G42</f>
        <v>1262.7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8" customHeight="1" outlineLevel="6" thickBot="1">
      <c r="A40" s="88" t="s">
        <v>275</v>
      </c>
      <c r="B40" s="92">
        <v>951</v>
      </c>
      <c r="C40" s="93" t="s">
        <v>17</v>
      </c>
      <c r="D40" s="93" t="s">
        <v>283</v>
      </c>
      <c r="E40" s="93" t="s">
        <v>92</v>
      </c>
      <c r="F40" s="93"/>
      <c r="G40" s="159">
        <v>924.35</v>
      </c>
      <c r="H40" s="34">
        <f aca="true" t="shared" si="8" ref="H40:X40">H41</f>
        <v>1331.7</v>
      </c>
      <c r="I40" s="34">
        <f t="shared" si="8"/>
        <v>1331.7</v>
      </c>
      <c r="J40" s="34">
        <f t="shared" si="8"/>
        <v>1331.7</v>
      </c>
      <c r="K40" s="34">
        <f t="shared" si="8"/>
        <v>1331.7</v>
      </c>
      <c r="L40" s="34">
        <f t="shared" si="8"/>
        <v>1331.7</v>
      </c>
      <c r="M40" s="34">
        <f t="shared" si="8"/>
        <v>1331.7</v>
      </c>
      <c r="N40" s="34">
        <f t="shared" si="8"/>
        <v>1331.7</v>
      </c>
      <c r="O40" s="34">
        <f t="shared" si="8"/>
        <v>1331.7</v>
      </c>
      <c r="P40" s="34">
        <f t="shared" si="8"/>
        <v>1331.7</v>
      </c>
      <c r="Q40" s="34">
        <f t="shared" si="8"/>
        <v>1331.7</v>
      </c>
      <c r="R40" s="34">
        <f t="shared" si="8"/>
        <v>1331.7</v>
      </c>
      <c r="S40" s="34">
        <f t="shared" si="8"/>
        <v>1331.7</v>
      </c>
      <c r="T40" s="34">
        <f t="shared" si="8"/>
        <v>1331.7</v>
      </c>
      <c r="U40" s="34">
        <f t="shared" si="8"/>
        <v>1331.7</v>
      </c>
      <c r="V40" s="34">
        <f t="shared" si="8"/>
        <v>1331.7</v>
      </c>
      <c r="W40" s="34">
        <f t="shared" si="8"/>
        <v>1331.7</v>
      </c>
      <c r="X40" s="68">
        <f t="shared" si="8"/>
        <v>874.3892</v>
      </c>
      <c r="Y40" s="59">
        <f>X40/G40*100</f>
        <v>94.59503434846107</v>
      </c>
    </row>
    <row r="41" spans="1:25" ht="48" outlineLevel="6" thickBot="1">
      <c r="A41" s="88" t="s">
        <v>277</v>
      </c>
      <c r="B41" s="92">
        <v>951</v>
      </c>
      <c r="C41" s="93" t="s">
        <v>17</v>
      </c>
      <c r="D41" s="93" t="s">
        <v>283</v>
      </c>
      <c r="E41" s="93" t="s">
        <v>93</v>
      </c>
      <c r="F41" s="93"/>
      <c r="G41" s="159">
        <v>4</v>
      </c>
      <c r="H41" s="26">
        <v>1331.7</v>
      </c>
      <c r="I41" s="7">
        <v>1331.7</v>
      </c>
      <c r="J41" s="7">
        <v>1331.7</v>
      </c>
      <c r="K41" s="7">
        <v>1331.7</v>
      </c>
      <c r="L41" s="7">
        <v>1331.7</v>
      </c>
      <c r="M41" s="7">
        <v>1331.7</v>
      </c>
      <c r="N41" s="7">
        <v>1331.7</v>
      </c>
      <c r="O41" s="7">
        <v>1331.7</v>
      </c>
      <c r="P41" s="7">
        <v>1331.7</v>
      </c>
      <c r="Q41" s="7">
        <v>1331.7</v>
      </c>
      <c r="R41" s="7">
        <v>1331.7</v>
      </c>
      <c r="S41" s="7">
        <v>1331.7</v>
      </c>
      <c r="T41" s="7">
        <v>1331.7</v>
      </c>
      <c r="U41" s="7">
        <v>1331.7</v>
      </c>
      <c r="V41" s="7">
        <v>1331.7</v>
      </c>
      <c r="W41" s="44">
        <v>1331.7</v>
      </c>
      <c r="X41" s="65">
        <v>874.3892</v>
      </c>
      <c r="Y41" s="59">
        <f>X41/G41*100</f>
        <v>21859.73</v>
      </c>
    </row>
    <row r="42" spans="1:25" ht="48" outlineLevel="6" thickBot="1">
      <c r="A42" s="88" t="s">
        <v>270</v>
      </c>
      <c r="B42" s="92">
        <v>951</v>
      </c>
      <c r="C42" s="93" t="s">
        <v>17</v>
      </c>
      <c r="D42" s="93" t="s">
        <v>283</v>
      </c>
      <c r="E42" s="93" t="s">
        <v>271</v>
      </c>
      <c r="F42" s="93"/>
      <c r="G42" s="159">
        <v>334.35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8" customHeight="1" outlineLevel="6" thickBot="1">
      <c r="A43" s="94" t="s">
        <v>213</v>
      </c>
      <c r="B43" s="90">
        <v>951</v>
      </c>
      <c r="C43" s="91" t="s">
        <v>17</v>
      </c>
      <c r="D43" s="91" t="s">
        <v>284</v>
      </c>
      <c r="E43" s="91" t="s">
        <v>5</v>
      </c>
      <c r="F43" s="91"/>
      <c r="G43" s="157">
        <f>G44</f>
        <v>192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16.5" outlineLevel="6" thickBot="1">
      <c r="A44" s="5" t="s">
        <v>235</v>
      </c>
      <c r="B44" s="21">
        <v>951</v>
      </c>
      <c r="C44" s="6" t="s">
        <v>17</v>
      </c>
      <c r="D44" s="6" t="s">
        <v>284</v>
      </c>
      <c r="E44" s="6" t="s">
        <v>234</v>
      </c>
      <c r="F44" s="6"/>
      <c r="G44" s="158">
        <f>G45</f>
        <v>192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31.5" customHeight="1" outlineLevel="6" thickBot="1">
      <c r="A45" s="88" t="s">
        <v>109</v>
      </c>
      <c r="B45" s="92">
        <v>951</v>
      </c>
      <c r="C45" s="93" t="s">
        <v>17</v>
      </c>
      <c r="D45" s="93" t="s">
        <v>284</v>
      </c>
      <c r="E45" s="93" t="s">
        <v>234</v>
      </c>
      <c r="F45" s="93"/>
      <c r="G45" s="159">
        <v>192</v>
      </c>
      <c r="H45" s="34">
        <f aca="true" t="shared" si="9" ref="H45:X45">H48</f>
        <v>96</v>
      </c>
      <c r="I45" s="34">
        <f t="shared" si="9"/>
        <v>96</v>
      </c>
      <c r="J45" s="34">
        <f t="shared" si="9"/>
        <v>96</v>
      </c>
      <c r="K45" s="34">
        <f t="shared" si="9"/>
        <v>96</v>
      </c>
      <c r="L45" s="34">
        <f t="shared" si="9"/>
        <v>96</v>
      </c>
      <c r="M45" s="34">
        <f t="shared" si="9"/>
        <v>96</v>
      </c>
      <c r="N45" s="34">
        <f t="shared" si="9"/>
        <v>96</v>
      </c>
      <c r="O45" s="34">
        <f t="shared" si="9"/>
        <v>96</v>
      </c>
      <c r="P45" s="34">
        <f t="shared" si="9"/>
        <v>96</v>
      </c>
      <c r="Q45" s="34">
        <f t="shared" si="9"/>
        <v>96</v>
      </c>
      <c r="R45" s="34">
        <f t="shared" si="9"/>
        <v>96</v>
      </c>
      <c r="S45" s="34">
        <f t="shared" si="9"/>
        <v>96</v>
      </c>
      <c r="T45" s="34">
        <f t="shared" si="9"/>
        <v>96</v>
      </c>
      <c r="U45" s="34">
        <f t="shared" si="9"/>
        <v>96</v>
      </c>
      <c r="V45" s="34">
        <f t="shared" si="9"/>
        <v>96</v>
      </c>
      <c r="W45" s="34">
        <f t="shared" si="9"/>
        <v>96</v>
      </c>
      <c r="X45" s="64">
        <f t="shared" si="9"/>
        <v>141</v>
      </c>
      <c r="Y45" s="59">
        <f>X45/G45*100</f>
        <v>73.4375</v>
      </c>
    </row>
    <row r="46" spans="1:25" ht="19.5" customHeight="1" outlineLevel="6" thickBot="1">
      <c r="A46" s="94" t="s">
        <v>144</v>
      </c>
      <c r="B46" s="90">
        <v>951</v>
      </c>
      <c r="C46" s="91" t="s">
        <v>17</v>
      </c>
      <c r="D46" s="91" t="s">
        <v>285</v>
      </c>
      <c r="E46" s="91" t="s">
        <v>5</v>
      </c>
      <c r="F46" s="91"/>
      <c r="G46" s="157">
        <f>G47</f>
        <v>0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21" customHeight="1" outlineLevel="6" thickBot="1">
      <c r="A47" s="5" t="s">
        <v>112</v>
      </c>
      <c r="B47" s="21">
        <v>951</v>
      </c>
      <c r="C47" s="6" t="s">
        <v>17</v>
      </c>
      <c r="D47" s="6" t="s">
        <v>285</v>
      </c>
      <c r="E47" s="6" t="s">
        <v>236</v>
      </c>
      <c r="F47" s="6"/>
      <c r="G47" s="158"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81"/>
      <c r="Y47" s="59"/>
    </row>
    <row r="48" spans="1:25" ht="51" customHeight="1" outlineLevel="6" thickBot="1">
      <c r="A48" s="8" t="s">
        <v>26</v>
      </c>
      <c r="B48" s="19">
        <v>951</v>
      </c>
      <c r="C48" s="9" t="s">
        <v>7</v>
      </c>
      <c r="D48" s="9" t="s">
        <v>278</v>
      </c>
      <c r="E48" s="9" t="s">
        <v>5</v>
      </c>
      <c r="F48" s="9"/>
      <c r="G48" s="10">
        <f>G49</f>
        <v>6477.63</v>
      </c>
      <c r="H48" s="26">
        <v>96</v>
      </c>
      <c r="I48" s="7">
        <v>96</v>
      </c>
      <c r="J48" s="7">
        <v>96</v>
      </c>
      <c r="K48" s="7">
        <v>96</v>
      </c>
      <c r="L48" s="7">
        <v>96</v>
      </c>
      <c r="M48" s="7">
        <v>96</v>
      </c>
      <c r="N48" s="7">
        <v>96</v>
      </c>
      <c r="O48" s="7">
        <v>96</v>
      </c>
      <c r="P48" s="7">
        <v>96</v>
      </c>
      <c r="Q48" s="7">
        <v>96</v>
      </c>
      <c r="R48" s="7">
        <v>96</v>
      </c>
      <c r="S48" s="7">
        <v>96</v>
      </c>
      <c r="T48" s="7">
        <v>96</v>
      </c>
      <c r="U48" s="7">
        <v>96</v>
      </c>
      <c r="V48" s="7">
        <v>96</v>
      </c>
      <c r="W48" s="44">
        <v>96</v>
      </c>
      <c r="X48" s="65">
        <v>141</v>
      </c>
      <c r="Y48" s="59">
        <f>X48/G48*100</f>
        <v>2.1767220418579014</v>
      </c>
    </row>
    <row r="49" spans="1:25" ht="32.25" outlineLevel="6" thickBot="1">
      <c r="A49" s="112" t="s">
        <v>138</v>
      </c>
      <c r="B49" s="19">
        <v>951</v>
      </c>
      <c r="C49" s="11" t="s">
        <v>7</v>
      </c>
      <c r="D49" s="11" t="s">
        <v>279</v>
      </c>
      <c r="E49" s="11" t="s">
        <v>5</v>
      </c>
      <c r="F49" s="11"/>
      <c r="G49" s="12">
        <f>G50</f>
        <v>6477.63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5"/>
      <c r="Y49" s="59"/>
    </row>
    <row r="50" spans="1:25" ht="34.5" customHeight="1" outlineLevel="3" thickBot="1">
      <c r="A50" s="112" t="s">
        <v>139</v>
      </c>
      <c r="B50" s="19">
        <v>951</v>
      </c>
      <c r="C50" s="11" t="s">
        <v>7</v>
      </c>
      <c r="D50" s="11" t="s">
        <v>280</v>
      </c>
      <c r="E50" s="11" t="s">
        <v>5</v>
      </c>
      <c r="F50" s="11"/>
      <c r="G50" s="12">
        <f>G51</f>
        <v>6477.63</v>
      </c>
      <c r="H50" s="31">
        <f aca="true" t="shared" si="10" ref="H50:X52">H51</f>
        <v>8918.7</v>
      </c>
      <c r="I50" s="31">
        <f t="shared" si="10"/>
        <v>8918.7</v>
      </c>
      <c r="J50" s="31">
        <f t="shared" si="10"/>
        <v>8918.7</v>
      </c>
      <c r="K50" s="31">
        <f t="shared" si="10"/>
        <v>8918.7</v>
      </c>
      <c r="L50" s="31">
        <f t="shared" si="10"/>
        <v>8918.7</v>
      </c>
      <c r="M50" s="31">
        <f t="shared" si="10"/>
        <v>8918.7</v>
      </c>
      <c r="N50" s="31">
        <f t="shared" si="10"/>
        <v>8918.7</v>
      </c>
      <c r="O50" s="31">
        <f t="shared" si="10"/>
        <v>8918.7</v>
      </c>
      <c r="P50" s="31">
        <f t="shared" si="10"/>
        <v>8918.7</v>
      </c>
      <c r="Q50" s="31">
        <f t="shared" si="10"/>
        <v>8918.7</v>
      </c>
      <c r="R50" s="31">
        <f t="shared" si="10"/>
        <v>8918.7</v>
      </c>
      <c r="S50" s="31">
        <f t="shared" si="10"/>
        <v>8918.7</v>
      </c>
      <c r="T50" s="31">
        <f t="shared" si="10"/>
        <v>8918.7</v>
      </c>
      <c r="U50" s="31">
        <f t="shared" si="10"/>
        <v>8918.7</v>
      </c>
      <c r="V50" s="31">
        <f t="shared" si="10"/>
        <v>8918.7</v>
      </c>
      <c r="W50" s="31">
        <f t="shared" si="10"/>
        <v>8918.7</v>
      </c>
      <c r="X50" s="66">
        <f t="shared" si="10"/>
        <v>5600.44265</v>
      </c>
      <c r="Y50" s="59">
        <f>X50/G50*100</f>
        <v>86.45820539302183</v>
      </c>
    </row>
    <row r="51" spans="1:25" ht="49.5" customHeight="1" outlineLevel="3" thickBot="1">
      <c r="A51" s="113" t="s">
        <v>212</v>
      </c>
      <c r="B51" s="90">
        <v>951</v>
      </c>
      <c r="C51" s="91" t="s">
        <v>7</v>
      </c>
      <c r="D51" s="91" t="s">
        <v>282</v>
      </c>
      <c r="E51" s="91" t="s">
        <v>5</v>
      </c>
      <c r="F51" s="91"/>
      <c r="G51" s="16">
        <f>G52+G56+G59</f>
        <v>6477.63</v>
      </c>
      <c r="H51" s="32">
        <f t="shared" si="10"/>
        <v>8918.7</v>
      </c>
      <c r="I51" s="32">
        <f t="shared" si="10"/>
        <v>8918.7</v>
      </c>
      <c r="J51" s="32">
        <f t="shared" si="10"/>
        <v>8918.7</v>
      </c>
      <c r="K51" s="32">
        <f t="shared" si="10"/>
        <v>8918.7</v>
      </c>
      <c r="L51" s="32">
        <f t="shared" si="10"/>
        <v>8918.7</v>
      </c>
      <c r="M51" s="32">
        <f t="shared" si="10"/>
        <v>8918.7</v>
      </c>
      <c r="N51" s="32">
        <f t="shared" si="10"/>
        <v>8918.7</v>
      </c>
      <c r="O51" s="32">
        <f t="shared" si="10"/>
        <v>8918.7</v>
      </c>
      <c r="P51" s="32">
        <f t="shared" si="10"/>
        <v>8918.7</v>
      </c>
      <c r="Q51" s="32">
        <f t="shared" si="10"/>
        <v>8918.7</v>
      </c>
      <c r="R51" s="32">
        <f t="shared" si="10"/>
        <v>8918.7</v>
      </c>
      <c r="S51" s="32">
        <f t="shared" si="10"/>
        <v>8918.7</v>
      </c>
      <c r="T51" s="32">
        <f t="shared" si="10"/>
        <v>8918.7</v>
      </c>
      <c r="U51" s="32">
        <f t="shared" si="10"/>
        <v>8918.7</v>
      </c>
      <c r="V51" s="32">
        <f t="shared" si="10"/>
        <v>8918.7</v>
      </c>
      <c r="W51" s="32">
        <f t="shared" si="10"/>
        <v>8918.7</v>
      </c>
      <c r="X51" s="67">
        <f t="shared" si="10"/>
        <v>5600.44265</v>
      </c>
      <c r="Y51" s="59">
        <f>X51/G51*100</f>
        <v>86.45820539302183</v>
      </c>
    </row>
    <row r="52" spans="1:25" ht="32.25" outlineLevel="4" thickBot="1">
      <c r="A52" s="5" t="s">
        <v>94</v>
      </c>
      <c r="B52" s="21">
        <v>951</v>
      </c>
      <c r="C52" s="6" t="s">
        <v>7</v>
      </c>
      <c r="D52" s="6" t="s">
        <v>282</v>
      </c>
      <c r="E52" s="6" t="s">
        <v>91</v>
      </c>
      <c r="F52" s="6"/>
      <c r="G52" s="7">
        <f>G53+G54+G55</f>
        <v>6280.83</v>
      </c>
      <c r="H52" s="34">
        <f t="shared" si="10"/>
        <v>8918.7</v>
      </c>
      <c r="I52" s="34">
        <f t="shared" si="10"/>
        <v>8918.7</v>
      </c>
      <c r="J52" s="34">
        <f t="shared" si="10"/>
        <v>8918.7</v>
      </c>
      <c r="K52" s="34">
        <f t="shared" si="10"/>
        <v>8918.7</v>
      </c>
      <c r="L52" s="34">
        <f t="shared" si="10"/>
        <v>8918.7</v>
      </c>
      <c r="M52" s="34">
        <f t="shared" si="10"/>
        <v>8918.7</v>
      </c>
      <c r="N52" s="34">
        <f t="shared" si="10"/>
        <v>8918.7</v>
      </c>
      <c r="O52" s="34">
        <f t="shared" si="10"/>
        <v>8918.7</v>
      </c>
      <c r="P52" s="34">
        <f t="shared" si="10"/>
        <v>8918.7</v>
      </c>
      <c r="Q52" s="34">
        <f t="shared" si="10"/>
        <v>8918.7</v>
      </c>
      <c r="R52" s="34">
        <f t="shared" si="10"/>
        <v>8918.7</v>
      </c>
      <c r="S52" s="34">
        <f t="shared" si="10"/>
        <v>8918.7</v>
      </c>
      <c r="T52" s="34">
        <f t="shared" si="10"/>
        <v>8918.7</v>
      </c>
      <c r="U52" s="34">
        <f t="shared" si="10"/>
        <v>8918.7</v>
      </c>
      <c r="V52" s="34">
        <f t="shared" si="10"/>
        <v>8918.7</v>
      </c>
      <c r="W52" s="34">
        <f t="shared" si="10"/>
        <v>8918.7</v>
      </c>
      <c r="X52" s="64">
        <f t="shared" si="10"/>
        <v>5600.44265</v>
      </c>
      <c r="Y52" s="59">
        <f>X52/G52*100</f>
        <v>89.16723824717434</v>
      </c>
    </row>
    <row r="53" spans="1:25" ht="32.25" outlineLevel="5" thickBot="1">
      <c r="A53" s="88" t="s">
        <v>275</v>
      </c>
      <c r="B53" s="92">
        <v>951</v>
      </c>
      <c r="C53" s="93" t="s">
        <v>7</v>
      </c>
      <c r="D53" s="93" t="s">
        <v>282</v>
      </c>
      <c r="E53" s="93" t="s">
        <v>92</v>
      </c>
      <c r="F53" s="93"/>
      <c r="G53" s="98">
        <v>4802.69</v>
      </c>
      <c r="H53" s="26">
        <v>8918.7</v>
      </c>
      <c r="I53" s="7">
        <v>8918.7</v>
      </c>
      <c r="J53" s="7">
        <v>8918.7</v>
      </c>
      <c r="K53" s="7">
        <v>8918.7</v>
      </c>
      <c r="L53" s="7">
        <v>8918.7</v>
      </c>
      <c r="M53" s="7">
        <v>8918.7</v>
      </c>
      <c r="N53" s="7">
        <v>8918.7</v>
      </c>
      <c r="O53" s="7">
        <v>8918.7</v>
      </c>
      <c r="P53" s="7">
        <v>8918.7</v>
      </c>
      <c r="Q53" s="7">
        <v>8918.7</v>
      </c>
      <c r="R53" s="7">
        <v>8918.7</v>
      </c>
      <c r="S53" s="7">
        <v>8918.7</v>
      </c>
      <c r="T53" s="7">
        <v>8918.7</v>
      </c>
      <c r="U53" s="7">
        <v>8918.7</v>
      </c>
      <c r="V53" s="7">
        <v>8918.7</v>
      </c>
      <c r="W53" s="44">
        <v>8918.7</v>
      </c>
      <c r="X53" s="65">
        <v>5600.44265</v>
      </c>
      <c r="Y53" s="59">
        <f>X53/G53*100</f>
        <v>116.61053805263302</v>
      </c>
    </row>
    <row r="54" spans="1:25" ht="48" outlineLevel="5" thickBot="1">
      <c r="A54" s="88" t="s">
        <v>277</v>
      </c>
      <c r="B54" s="92">
        <v>951</v>
      </c>
      <c r="C54" s="93" t="s">
        <v>7</v>
      </c>
      <c r="D54" s="93" t="s">
        <v>282</v>
      </c>
      <c r="E54" s="93" t="s">
        <v>93</v>
      </c>
      <c r="F54" s="93"/>
      <c r="G54" s="98">
        <v>0.1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48" outlineLevel="5" thickBot="1">
      <c r="A55" s="88" t="s">
        <v>270</v>
      </c>
      <c r="B55" s="92">
        <v>951</v>
      </c>
      <c r="C55" s="93" t="s">
        <v>7</v>
      </c>
      <c r="D55" s="93" t="s">
        <v>282</v>
      </c>
      <c r="E55" s="93" t="s">
        <v>271</v>
      </c>
      <c r="F55" s="93"/>
      <c r="G55" s="98">
        <v>1478.04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5" t="s">
        <v>101</v>
      </c>
      <c r="B56" s="21">
        <v>951</v>
      </c>
      <c r="C56" s="6" t="s">
        <v>7</v>
      </c>
      <c r="D56" s="6" t="s">
        <v>282</v>
      </c>
      <c r="E56" s="6" t="s">
        <v>95</v>
      </c>
      <c r="F56" s="6"/>
      <c r="G56" s="7">
        <f>G57+G58</f>
        <v>144.2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88" t="s">
        <v>102</v>
      </c>
      <c r="B57" s="92">
        <v>951</v>
      </c>
      <c r="C57" s="93" t="s">
        <v>7</v>
      </c>
      <c r="D57" s="93" t="s">
        <v>282</v>
      </c>
      <c r="E57" s="93" t="s">
        <v>96</v>
      </c>
      <c r="F57" s="93"/>
      <c r="G57" s="98"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8" t="s">
        <v>103</v>
      </c>
      <c r="B58" s="92">
        <v>951</v>
      </c>
      <c r="C58" s="93" t="s">
        <v>7</v>
      </c>
      <c r="D58" s="93" t="s">
        <v>282</v>
      </c>
      <c r="E58" s="93" t="s">
        <v>97</v>
      </c>
      <c r="F58" s="93"/>
      <c r="G58" s="98">
        <v>144.2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5" t="s">
        <v>104</v>
      </c>
      <c r="B59" s="21">
        <v>951</v>
      </c>
      <c r="C59" s="6" t="s">
        <v>7</v>
      </c>
      <c r="D59" s="6" t="s">
        <v>282</v>
      </c>
      <c r="E59" s="6" t="s">
        <v>98</v>
      </c>
      <c r="F59" s="6"/>
      <c r="G59" s="7">
        <f>G60+G61</f>
        <v>52.599999999999994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88" t="s">
        <v>105</v>
      </c>
      <c r="B60" s="92">
        <v>951</v>
      </c>
      <c r="C60" s="93" t="s">
        <v>7</v>
      </c>
      <c r="D60" s="93" t="s">
        <v>282</v>
      </c>
      <c r="E60" s="93" t="s">
        <v>99</v>
      </c>
      <c r="F60" s="93"/>
      <c r="G60" s="98">
        <v>11.7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16.5" outlineLevel="5" thickBot="1">
      <c r="A61" s="88" t="s">
        <v>106</v>
      </c>
      <c r="B61" s="92">
        <v>951</v>
      </c>
      <c r="C61" s="93" t="s">
        <v>7</v>
      </c>
      <c r="D61" s="93" t="s">
        <v>282</v>
      </c>
      <c r="E61" s="93" t="s">
        <v>100</v>
      </c>
      <c r="F61" s="93"/>
      <c r="G61" s="98">
        <v>40.9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6.5" outlineLevel="5" thickBot="1">
      <c r="A62" s="8" t="s">
        <v>208</v>
      </c>
      <c r="B62" s="19">
        <v>951</v>
      </c>
      <c r="C62" s="9" t="s">
        <v>210</v>
      </c>
      <c r="D62" s="9" t="s">
        <v>278</v>
      </c>
      <c r="E62" s="9" t="s">
        <v>5</v>
      </c>
      <c r="F62" s="9"/>
      <c r="G62" s="10">
        <f>G63</f>
        <v>123.7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112" t="s">
        <v>138</v>
      </c>
      <c r="B63" s="19">
        <v>951</v>
      </c>
      <c r="C63" s="9" t="s">
        <v>210</v>
      </c>
      <c r="D63" s="9" t="s">
        <v>279</v>
      </c>
      <c r="E63" s="9" t="s">
        <v>5</v>
      </c>
      <c r="F63" s="9"/>
      <c r="G63" s="10">
        <f>G64</f>
        <v>123.7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112" t="s">
        <v>139</v>
      </c>
      <c r="B64" s="19">
        <v>951</v>
      </c>
      <c r="C64" s="9" t="s">
        <v>210</v>
      </c>
      <c r="D64" s="9" t="s">
        <v>280</v>
      </c>
      <c r="E64" s="9" t="s">
        <v>5</v>
      </c>
      <c r="F64" s="9"/>
      <c r="G64" s="10">
        <f>G65</f>
        <v>123.7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94" t="s">
        <v>209</v>
      </c>
      <c r="B65" s="90">
        <v>951</v>
      </c>
      <c r="C65" s="91" t="s">
        <v>210</v>
      </c>
      <c r="D65" s="91" t="s">
        <v>286</v>
      </c>
      <c r="E65" s="91" t="s">
        <v>5</v>
      </c>
      <c r="F65" s="91"/>
      <c r="G65" s="16">
        <f>G66</f>
        <v>123.7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5" t="s">
        <v>101</v>
      </c>
      <c r="B66" s="21">
        <v>951</v>
      </c>
      <c r="C66" s="6" t="s">
        <v>210</v>
      </c>
      <c r="D66" s="6" t="s">
        <v>286</v>
      </c>
      <c r="E66" s="6" t="s">
        <v>95</v>
      </c>
      <c r="F66" s="6"/>
      <c r="G66" s="7">
        <f>G67</f>
        <v>123.7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2.25" outlineLevel="5" thickBot="1">
      <c r="A67" s="88" t="s">
        <v>103</v>
      </c>
      <c r="B67" s="92">
        <v>951</v>
      </c>
      <c r="C67" s="93" t="s">
        <v>210</v>
      </c>
      <c r="D67" s="93" t="s">
        <v>286</v>
      </c>
      <c r="E67" s="93" t="s">
        <v>97</v>
      </c>
      <c r="F67" s="93"/>
      <c r="G67" s="98">
        <v>123.7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48" outlineLevel="5" thickBot="1">
      <c r="A68" s="8" t="s">
        <v>27</v>
      </c>
      <c r="B68" s="19">
        <v>951</v>
      </c>
      <c r="C68" s="9" t="s">
        <v>8</v>
      </c>
      <c r="D68" s="9" t="s">
        <v>278</v>
      </c>
      <c r="E68" s="9" t="s">
        <v>5</v>
      </c>
      <c r="F68" s="9"/>
      <c r="G68" s="10">
        <f>G69</f>
        <v>5101.34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4.5" customHeight="1" outlineLevel="3" thickBot="1">
      <c r="A69" s="112" t="s">
        <v>138</v>
      </c>
      <c r="B69" s="19">
        <v>951</v>
      </c>
      <c r="C69" s="11" t="s">
        <v>8</v>
      </c>
      <c r="D69" s="11" t="s">
        <v>279</v>
      </c>
      <c r="E69" s="11" t="s">
        <v>5</v>
      </c>
      <c r="F69" s="11"/>
      <c r="G69" s="12">
        <f>G70</f>
        <v>5101.34</v>
      </c>
      <c r="H69" s="31">
        <f aca="true" t="shared" si="11" ref="H69:X71">H70</f>
        <v>3284.2</v>
      </c>
      <c r="I69" s="31">
        <f t="shared" si="11"/>
        <v>3284.2</v>
      </c>
      <c r="J69" s="31">
        <f t="shared" si="11"/>
        <v>3284.2</v>
      </c>
      <c r="K69" s="31">
        <f t="shared" si="11"/>
        <v>3284.2</v>
      </c>
      <c r="L69" s="31">
        <f t="shared" si="11"/>
        <v>3284.2</v>
      </c>
      <c r="M69" s="31">
        <f t="shared" si="11"/>
        <v>3284.2</v>
      </c>
      <c r="N69" s="31">
        <f t="shared" si="11"/>
        <v>3284.2</v>
      </c>
      <c r="O69" s="31">
        <f t="shared" si="11"/>
        <v>3284.2</v>
      </c>
      <c r="P69" s="31">
        <f t="shared" si="11"/>
        <v>3284.2</v>
      </c>
      <c r="Q69" s="31">
        <f t="shared" si="11"/>
        <v>3284.2</v>
      </c>
      <c r="R69" s="31">
        <f t="shared" si="11"/>
        <v>3284.2</v>
      </c>
      <c r="S69" s="31">
        <f t="shared" si="11"/>
        <v>3284.2</v>
      </c>
      <c r="T69" s="31">
        <f t="shared" si="11"/>
        <v>3284.2</v>
      </c>
      <c r="U69" s="31">
        <f t="shared" si="11"/>
        <v>3284.2</v>
      </c>
      <c r="V69" s="31">
        <f t="shared" si="11"/>
        <v>3284.2</v>
      </c>
      <c r="W69" s="31">
        <f t="shared" si="11"/>
        <v>3284.2</v>
      </c>
      <c r="X69" s="66">
        <f t="shared" si="11"/>
        <v>2834.80374</v>
      </c>
      <c r="Y69" s="59">
        <f>X69/G69*100</f>
        <v>55.569786369855755</v>
      </c>
    </row>
    <row r="70" spans="1:25" ht="32.25" outlineLevel="3" thickBot="1">
      <c r="A70" s="112" t="s">
        <v>139</v>
      </c>
      <c r="B70" s="19">
        <v>951</v>
      </c>
      <c r="C70" s="11" t="s">
        <v>8</v>
      </c>
      <c r="D70" s="11" t="s">
        <v>280</v>
      </c>
      <c r="E70" s="11" t="s">
        <v>5</v>
      </c>
      <c r="F70" s="11"/>
      <c r="G70" s="12">
        <f>G71</f>
        <v>5101.34</v>
      </c>
      <c r="H70" s="32">
        <f t="shared" si="11"/>
        <v>3284.2</v>
      </c>
      <c r="I70" s="32">
        <f t="shared" si="11"/>
        <v>3284.2</v>
      </c>
      <c r="J70" s="32">
        <f t="shared" si="11"/>
        <v>3284.2</v>
      </c>
      <c r="K70" s="32">
        <f t="shared" si="11"/>
        <v>3284.2</v>
      </c>
      <c r="L70" s="32">
        <f t="shared" si="11"/>
        <v>3284.2</v>
      </c>
      <c r="M70" s="32">
        <f t="shared" si="11"/>
        <v>3284.2</v>
      </c>
      <c r="N70" s="32">
        <f t="shared" si="11"/>
        <v>3284.2</v>
      </c>
      <c r="O70" s="32">
        <f t="shared" si="11"/>
        <v>3284.2</v>
      </c>
      <c r="P70" s="32">
        <f t="shared" si="11"/>
        <v>3284.2</v>
      </c>
      <c r="Q70" s="32">
        <f t="shared" si="11"/>
        <v>3284.2</v>
      </c>
      <c r="R70" s="32">
        <f t="shared" si="11"/>
        <v>3284.2</v>
      </c>
      <c r="S70" s="32">
        <f t="shared" si="11"/>
        <v>3284.2</v>
      </c>
      <c r="T70" s="32">
        <f t="shared" si="11"/>
        <v>3284.2</v>
      </c>
      <c r="U70" s="32">
        <f t="shared" si="11"/>
        <v>3284.2</v>
      </c>
      <c r="V70" s="32">
        <f t="shared" si="11"/>
        <v>3284.2</v>
      </c>
      <c r="W70" s="32">
        <f t="shared" si="11"/>
        <v>3284.2</v>
      </c>
      <c r="X70" s="67">
        <f t="shared" si="11"/>
        <v>2834.80374</v>
      </c>
      <c r="Y70" s="59">
        <f>X70/G70*100</f>
        <v>55.569786369855755</v>
      </c>
    </row>
    <row r="71" spans="1:25" ht="48" outlineLevel="4" thickBot="1">
      <c r="A71" s="113" t="s">
        <v>212</v>
      </c>
      <c r="B71" s="90">
        <v>951</v>
      </c>
      <c r="C71" s="91" t="s">
        <v>8</v>
      </c>
      <c r="D71" s="91" t="s">
        <v>282</v>
      </c>
      <c r="E71" s="91" t="s">
        <v>5</v>
      </c>
      <c r="F71" s="91"/>
      <c r="G71" s="16">
        <f>G72+G76</f>
        <v>5101.34</v>
      </c>
      <c r="H71" s="34">
        <f t="shared" si="11"/>
        <v>3284.2</v>
      </c>
      <c r="I71" s="34">
        <f t="shared" si="11"/>
        <v>3284.2</v>
      </c>
      <c r="J71" s="34">
        <f t="shared" si="11"/>
        <v>3284.2</v>
      </c>
      <c r="K71" s="34">
        <f t="shared" si="11"/>
        <v>3284.2</v>
      </c>
      <c r="L71" s="34">
        <f t="shared" si="11"/>
        <v>3284.2</v>
      </c>
      <c r="M71" s="34">
        <f t="shared" si="11"/>
        <v>3284.2</v>
      </c>
      <c r="N71" s="34">
        <f t="shared" si="11"/>
        <v>3284.2</v>
      </c>
      <c r="O71" s="34">
        <f t="shared" si="11"/>
        <v>3284.2</v>
      </c>
      <c r="P71" s="34">
        <f t="shared" si="11"/>
        <v>3284.2</v>
      </c>
      <c r="Q71" s="34">
        <f t="shared" si="11"/>
        <v>3284.2</v>
      </c>
      <c r="R71" s="34">
        <f t="shared" si="11"/>
        <v>3284.2</v>
      </c>
      <c r="S71" s="34">
        <f t="shared" si="11"/>
        <v>3284.2</v>
      </c>
      <c r="T71" s="34">
        <f t="shared" si="11"/>
        <v>3284.2</v>
      </c>
      <c r="U71" s="34">
        <f t="shared" si="11"/>
        <v>3284.2</v>
      </c>
      <c r="V71" s="34">
        <f t="shared" si="11"/>
        <v>3284.2</v>
      </c>
      <c r="W71" s="34">
        <f t="shared" si="11"/>
        <v>3284.2</v>
      </c>
      <c r="X71" s="64">
        <f t="shared" si="11"/>
        <v>2834.80374</v>
      </c>
      <c r="Y71" s="59">
        <f>X71/G71*100</f>
        <v>55.569786369855755</v>
      </c>
    </row>
    <row r="72" spans="1:25" ht="32.25" outlineLevel="5" thickBot="1">
      <c r="A72" s="5" t="s">
        <v>94</v>
      </c>
      <c r="B72" s="21">
        <v>951</v>
      </c>
      <c r="C72" s="6" t="s">
        <v>8</v>
      </c>
      <c r="D72" s="6" t="s">
        <v>282</v>
      </c>
      <c r="E72" s="6" t="s">
        <v>91</v>
      </c>
      <c r="F72" s="6"/>
      <c r="G72" s="7">
        <f>G73+G74+G75</f>
        <v>5101.34</v>
      </c>
      <c r="H72" s="26">
        <v>3284.2</v>
      </c>
      <c r="I72" s="7">
        <v>3284.2</v>
      </c>
      <c r="J72" s="7">
        <v>3284.2</v>
      </c>
      <c r="K72" s="7">
        <v>3284.2</v>
      </c>
      <c r="L72" s="7">
        <v>3284.2</v>
      </c>
      <c r="M72" s="7">
        <v>3284.2</v>
      </c>
      <c r="N72" s="7">
        <v>3284.2</v>
      </c>
      <c r="O72" s="7">
        <v>3284.2</v>
      </c>
      <c r="P72" s="7">
        <v>3284.2</v>
      </c>
      <c r="Q72" s="7">
        <v>3284.2</v>
      </c>
      <c r="R72" s="7">
        <v>3284.2</v>
      </c>
      <c r="S72" s="7">
        <v>3284.2</v>
      </c>
      <c r="T72" s="7">
        <v>3284.2</v>
      </c>
      <c r="U72" s="7">
        <v>3284.2</v>
      </c>
      <c r="V72" s="7">
        <v>3284.2</v>
      </c>
      <c r="W72" s="44">
        <v>3284.2</v>
      </c>
      <c r="X72" s="65">
        <v>2834.80374</v>
      </c>
      <c r="Y72" s="59">
        <f>X72/G72*100</f>
        <v>55.569786369855755</v>
      </c>
    </row>
    <row r="73" spans="1:25" ht="32.25" outlineLevel="5" thickBot="1">
      <c r="A73" s="88" t="s">
        <v>275</v>
      </c>
      <c r="B73" s="92">
        <v>951</v>
      </c>
      <c r="C73" s="93" t="s">
        <v>8</v>
      </c>
      <c r="D73" s="93" t="s">
        <v>282</v>
      </c>
      <c r="E73" s="93" t="s">
        <v>92</v>
      </c>
      <c r="F73" s="93"/>
      <c r="G73" s="98">
        <v>3910.6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48" outlineLevel="5" thickBot="1">
      <c r="A74" s="88" t="s">
        <v>277</v>
      </c>
      <c r="B74" s="92">
        <v>951</v>
      </c>
      <c r="C74" s="93" t="s">
        <v>8</v>
      </c>
      <c r="D74" s="93" t="s">
        <v>282</v>
      </c>
      <c r="E74" s="93" t="s">
        <v>93</v>
      </c>
      <c r="F74" s="93"/>
      <c r="G74" s="98">
        <v>1.6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48" outlineLevel="5" thickBot="1">
      <c r="A75" s="88" t="s">
        <v>270</v>
      </c>
      <c r="B75" s="92">
        <v>951</v>
      </c>
      <c r="C75" s="93" t="s">
        <v>8</v>
      </c>
      <c r="D75" s="93" t="s">
        <v>282</v>
      </c>
      <c r="E75" s="93" t="s">
        <v>271</v>
      </c>
      <c r="F75" s="93"/>
      <c r="G75" s="98">
        <v>1189.14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5" t="s">
        <v>101</v>
      </c>
      <c r="B76" s="21">
        <v>951</v>
      </c>
      <c r="C76" s="6" t="s">
        <v>8</v>
      </c>
      <c r="D76" s="6" t="s">
        <v>282</v>
      </c>
      <c r="E76" s="6" t="s">
        <v>95</v>
      </c>
      <c r="F76" s="6"/>
      <c r="G76" s="7">
        <f>G77+G78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88" t="s">
        <v>102</v>
      </c>
      <c r="B77" s="92">
        <v>951</v>
      </c>
      <c r="C77" s="93" t="s">
        <v>8</v>
      </c>
      <c r="D77" s="93" t="s">
        <v>282</v>
      </c>
      <c r="E77" s="93" t="s">
        <v>96</v>
      </c>
      <c r="F77" s="93"/>
      <c r="G77" s="98"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88" t="s">
        <v>103</v>
      </c>
      <c r="B78" s="92">
        <v>951</v>
      </c>
      <c r="C78" s="93" t="s">
        <v>8</v>
      </c>
      <c r="D78" s="93" t="s">
        <v>282</v>
      </c>
      <c r="E78" s="93" t="s">
        <v>97</v>
      </c>
      <c r="F78" s="93"/>
      <c r="G78" s="98"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" t="s">
        <v>220</v>
      </c>
      <c r="B79" s="19">
        <v>951</v>
      </c>
      <c r="C79" s="9" t="s">
        <v>222</v>
      </c>
      <c r="D79" s="9" t="s">
        <v>278</v>
      </c>
      <c r="E79" s="9" t="s">
        <v>5</v>
      </c>
      <c r="F79" s="9"/>
      <c r="G79" s="10">
        <f>G80</f>
        <v>156.9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112" t="s">
        <v>138</v>
      </c>
      <c r="B80" s="19">
        <v>951</v>
      </c>
      <c r="C80" s="9" t="s">
        <v>222</v>
      </c>
      <c r="D80" s="9" t="s">
        <v>279</v>
      </c>
      <c r="E80" s="9" t="s">
        <v>5</v>
      </c>
      <c r="F80" s="9"/>
      <c r="G80" s="10">
        <f>G81</f>
        <v>156.9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32.25" outlineLevel="5" thickBot="1">
      <c r="A81" s="112" t="s">
        <v>139</v>
      </c>
      <c r="B81" s="19">
        <v>951</v>
      </c>
      <c r="C81" s="9" t="s">
        <v>222</v>
      </c>
      <c r="D81" s="9" t="s">
        <v>280</v>
      </c>
      <c r="E81" s="9" t="s">
        <v>5</v>
      </c>
      <c r="F81" s="9"/>
      <c r="G81" s="10">
        <f>G82</f>
        <v>156.9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94" t="s">
        <v>221</v>
      </c>
      <c r="B82" s="90">
        <v>951</v>
      </c>
      <c r="C82" s="91" t="s">
        <v>222</v>
      </c>
      <c r="D82" s="91" t="s">
        <v>287</v>
      </c>
      <c r="E82" s="91" t="s">
        <v>5</v>
      </c>
      <c r="F82" s="91"/>
      <c r="G82" s="16">
        <f>G83</f>
        <v>156.9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5" t="s">
        <v>256</v>
      </c>
      <c r="B83" s="21">
        <v>951</v>
      </c>
      <c r="C83" s="6" t="s">
        <v>222</v>
      </c>
      <c r="D83" s="6" t="s">
        <v>287</v>
      </c>
      <c r="E83" s="6" t="s">
        <v>258</v>
      </c>
      <c r="F83" s="6"/>
      <c r="G83" s="7">
        <f>G84</f>
        <v>156.9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16.5" outlineLevel="5" thickBot="1">
      <c r="A84" s="88" t="s">
        <v>257</v>
      </c>
      <c r="B84" s="92">
        <v>951</v>
      </c>
      <c r="C84" s="93" t="s">
        <v>222</v>
      </c>
      <c r="D84" s="93" t="s">
        <v>287</v>
      </c>
      <c r="E84" s="93" t="s">
        <v>259</v>
      </c>
      <c r="F84" s="93"/>
      <c r="G84" s="98">
        <v>156.9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16.5" outlineLevel="3" thickBot="1">
      <c r="A85" s="8" t="s">
        <v>28</v>
      </c>
      <c r="B85" s="19">
        <v>951</v>
      </c>
      <c r="C85" s="9" t="s">
        <v>9</v>
      </c>
      <c r="D85" s="9" t="s">
        <v>278</v>
      </c>
      <c r="E85" s="9" t="s">
        <v>5</v>
      </c>
      <c r="F85" s="9"/>
      <c r="G85" s="10">
        <f>G86</f>
        <v>200</v>
      </c>
      <c r="H85" s="31">
        <f aca="true" t="shared" si="12" ref="H85:X87">H86</f>
        <v>0</v>
      </c>
      <c r="I85" s="31">
        <f t="shared" si="12"/>
        <v>0</v>
      </c>
      <c r="J85" s="31">
        <f t="shared" si="12"/>
        <v>0</v>
      </c>
      <c r="K85" s="31">
        <f t="shared" si="12"/>
        <v>0</v>
      </c>
      <c r="L85" s="31">
        <f t="shared" si="12"/>
        <v>0</v>
      </c>
      <c r="M85" s="31">
        <f t="shared" si="12"/>
        <v>0</v>
      </c>
      <c r="N85" s="31">
        <f t="shared" si="12"/>
        <v>0</v>
      </c>
      <c r="O85" s="31">
        <f t="shared" si="12"/>
        <v>0</v>
      </c>
      <c r="P85" s="31">
        <f t="shared" si="12"/>
        <v>0</v>
      </c>
      <c r="Q85" s="31">
        <f t="shared" si="12"/>
        <v>0</v>
      </c>
      <c r="R85" s="31">
        <f t="shared" si="12"/>
        <v>0</v>
      </c>
      <c r="S85" s="31">
        <f t="shared" si="12"/>
        <v>0</v>
      </c>
      <c r="T85" s="31">
        <f t="shared" si="12"/>
        <v>0</v>
      </c>
      <c r="U85" s="31">
        <f t="shared" si="12"/>
        <v>0</v>
      </c>
      <c r="V85" s="31">
        <f t="shared" si="12"/>
        <v>0</v>
      </c>
      <c r="W85" s="31">
        <f t="shared" si="12"/>
        <v>0</v>
      </c>
      <c r="X85" s="66">
        <f t="shared" si="12"/>
        <v>0</v>
      </c>
      <c r="Y85" s="59">
        <f aca="true" t="shared" si="13" ref="Y85:Y92">X85/G85*100</f>
        <v>0</v>
      </c>
    </row>
    <row r="86" spans="1:25" ht="32.25" outlineLevel="3" thickBot="1">
      <c r="A86" s="112" t="s">
        <v>138</v>
      </c>
      <c r="B86" s="19">
        <v>951</v>
      </c>
      <c r="C86" s="11" t="s">
        <v>9</v>
      </c>
      <c r="D86" s="11" t="s">
        <v>279</v>
      </c>
      <c r="E86" s="11" t="s">
        <v>5</v>
      </c>
      <c r="F86" s="11"/>
      <c r="G86" s="12">
        <f>G87</f>
        <v>200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67">
        <f t="shared" si="12"/>
        <v>0</v>
      </c>
      <c r="Y86" s="59">
        <f t="shared" si="13"/>
        <v>0</v>
      </c>
    </row>
    <row r="87" spans="1:25" ht="32.25" outlineLevel="4" thickBot="1">
      <c r="A87" s="112" t="s">
        <v>139</v>
      </c>
      <c r="B87" s="19">
        <v>951</v>
      </c>
      <c r="C87" s="11" t="s">
        <v>9</v>
      </c>
      <c r="D87" s="11" t="s">
        <v>280</v>
      </c>
      <c r="E87" s="11" t="s">
        <v>5</v>
      </c>
      <c r="F87" s="11"/>
      <c r="G87" s="12">
        <f>G88</f>
        <v>200</v>
      </c>
      <c r="H87" s="34">
        <f t="shared" si="12"/>
        <v>0</v>
      </c>
      <c r="I87" s="34">
        <f t="shared" si="12"/>
        <v>0</v>
      </c>
      <c r="J87" s="34">
        <f t="shared" si="12"/>
        <v>0</v>
      </c>
      <c r="K87" s="34">
        <f t="shared" si="12"/>
        <v>0</v>
      </c>
      <c r="L87" s="34">
        <f t="shared" si="12"/>
        <v>0</v>
      </c>
      <c r="M87" s="34">
        <f t="shared" si="12"/>
        <v>0</v>
      </c>
      <c r="N87" s="34">
        <f t="shared" si="12"/>
        <v>0</v>
      </c>
      <c r="O87" s="34">
        <f t="shared" si="12"/>
        <v>0</v>
      </c>
      <c r="P87" s="34">
        <f t="shared" si="12"/>
        <v>0</v>
      </c>
      <c r="Q87" s="34">
        <f t="shared" si="12"/>
        <v>0</v>
      </c>
      <c r="R87" s="34">
        <f t="shared" si="12"/>
        <v>0</v>
      </c>
      <c r="S87" s="34">
        <f t="shared" si="12"/>
        <v>0</v>
      </c>
      <c r="T87" s="34">
        <f t="shared" si="12"/>
        <v>0</v>
      </c>
      <c r="U87" s="34">
        <f t="shared" si="12"/>
        <v>0</v>
      </c>
      <c r="V87" s="34">
        <f t="shared" si="12"/>
        <v>0</v>
      </c>
      <c r="W87" s="34">
        <f t="shared" si="12"/>
        <v>0</v>
      </c>
      <c r="X87" s="68">
        <f t="shared" si="12"/>
        <v>0</v>
      </c>
      <c r="Y87" s="59">
        <f t="shared" si="13"/>
        <v>0</v>
      </c>
    </row>
    <row r="88" spans="1:25" ht="32.25" outlineLevel="5" thickBot="1">
      <c r="A88" s="94" t="s">
        <v>142</v>
      </c>
      <c r="B88" s="90">
        <v>951</v>
      </c>
      <c r="C88" s="91" t="s">
        <v>9</v>
      </c>
      <c r="D88" s="91" t="s">
        <v>288</v>
      </c>
      <c r="E88" s="91" t="s">
        <v>5</v>
      </c>
      <c r="F88" s="91"/>
      <c r="G88" s="16">
        <f>G89</f>
        <v>200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0</v>
      </c>
      <c r="Y88" s="59">
        <f t="shared" si="13"/>
        <v>0</v>
      </c>
    </row>
    <row r="89" spans="1:25" ht="15.75" customHeight="1" outlineLevel="3" thickBot="1">
      <c r="A89" s="5" t="s">
        <v>111</v>
      </c>
      <c r="B89" s="21">
        <v>951</v>
      </c>
      <c r="C89" s="6" t="s">
        <v>9</v>
      </c>
      <c r="D89" s="6" t="s">
        <v>288</v>
      </c>
      <c r="E89" s="6" t="s">
        <v>110</v>
      </c>
      <c r="F89" s="6"/>
      <c r="G89" s="7">
        <v>200</v>
      </c>
      <c r="H89" s="31" t="e">
        <f aca="true" t="shared" si="14" ref="H89:X89">H90+H98+H110+H116+H131+H154+H162+H177</f>
        <v>#REF!</v>
      </c>
      <c r="I89" s="31" t="e">
        <f t="shared" si="14"/>
        <v>#REF!</v>
      </c>
      <c r="J89" s="31" t="e">
        <f t="shared" si="14"/>
        <v>#REF!</v>
      </c>
      <c r="K89" s="31" t="e">
        <f t="shared" si="14"/>
        <v>#REF!</v>
      </c>
      <c r="L89" s="31" t="e">
        <f t="shared" si="14"/>
        <v>#REF!</v>
      </c>
      <c r="M89" s="31" t="e">
        <f t="shared" si="14"/>
        <v>#REF!</v>
      </c>
      <c r="N89" s="31" t="e">
        <f t="shared" si="14"/>
        <v>#REF!</v>
      </c>
      <c r="O89" s="31" t="e">
        <f t="shared" si="14"/>
        <v>#REF!</v>
      </c>
      <c r="P89" s="31" t="e">
        <f t="shared" si="14"/>
        <v>#REF!</v>
      </c>
      <c r="Q89" s="31" t="e">
        <f t="shared" si="14"/>
        <v>#REF!</v>
      </c>
      <c r="R89" s="31" t="e">
        <f t="shared" si="14"/>
        <v>#REF!</v>
      </c>
      <c r="S89" s="31" t="e">
        <f t="shared" si="14"/>
        <v>#REF!</v>
      </c>
      <c r="T89" s="31" t="e">
        <f t="shared" si="14"/>
        <v>#REF!</v>
      </c>
      <c r="U89" s="31" t="e">
        <f t="shared" si="14"/>
        <v>#REF!</v>
      </c>
      <c r="V89" s="31" t="e">
        <f t="shared" si="14"/>
        <v>#REF!</v>
      </c>
      <c r="W89" s="31" t="e">
        <f t="shared" si="14"/>
        <v>#REF!</v>
      </c>
      <c r="X89" s="69" t="e">
        <f t="shared" si="14"/>
        <v>#REF!</v>
      </c>
      <c r="Y89" s="59" t="e">
        <f t="shared" si="13"/>
        <v>#REF!</v>
      </c>
    </row>
    <row r="90" spans="1:25" ht="16.5" outlineLevel="3" thickBot="1">
      <c r="A90" s="8" t="s">
        <v>29</v>
      </c>
      <c r="B90" s="19">
        <v>951</v>
      </c>
      <c r="C90" s="9" t="s">
        <v>67</v>
      </c>
      <c r="D90" s="9" t="s">
        <v>278</v>
      </c>
      <c r="E90" s="9" t="s">
        <v>5</v>
      </c>
      <c r="F90" s="9"/>
      <c r="G90" s="143">
        <f>G91+G161</f>
        <v>55931.78288</v>
      </c>
      <c r="H90" s="32" t="e">
        <f>H91+#REF!</f>
        <v>#REF!</v>
      </c>
      <c r="I90" s="32" t="e">
        <f>I91+#REF!</f>
        <v>#REF!</v>
      </c>
      <c r="J90" s="32" t="e">
        <f>J91+#REF!</f>
        <v>#REF!</v>
      </c>
      <c r="K90" s="32" t="e">
        <f>K91+#REF!</f>
        <v>#REF!</v>
      </c>
      <c r="L90" s="32" t="e">
        <f>L91+#REF!</f>
        <v>#REF!</v>
      </c>
      <c r="M90" s="32" t="e">
        <f>M91+#REF!</f>
        <v>#REF!</v>
      </c>
      <c r="N90" s="32" t="e">
        <f>N91+#REF!</f>
        <v>#REF!</v>
      </c>
      <c r="O90" s="32" t="e">
        <f>O91+#REF!</f>
        <v>#REF!</v>
      </c>
      <c r="P90" s="32" t="e">
        <f>P91+#REF!</f>
        <v>#REF!</v>
      </c>
      <c r="Q90" s="32" t="e">
        <f>Q91+#REF!</f>
        <v>#REF!</v>
      </c>
      <c r="R90" s="32" t="e">
        <f>R91+#REF!</f>
        <v>#REF!</v>
      </c>
      <c r="S90" s="32" t="e">
        <f>S91+#REF!</f>
        <v>#REF!</v>
      </c>
      <c r="T90" s="32" t="e">
        <f>T91+#REF!</f>
        <v>#REF!</v>
      </c>
      <c r="U90" s="32" t="e">
        <f>U91+#REF!</f>
        <v>#REF!</v>
      </c>
      <c r="V90" s="32" t="e">
        <f>V91+#REF!</f>
        <v>#REF!</v>
      </c>
      <c r="W90" s="32" t="e">
        <f>W91+#REF!</f>
        <v>#REF!</v>
      </c>
      <c r="X90" s="70" t="e">
        <f>X91+#REF!</f>
        <v>#REF!</v>
      </c>
      <c r="Y90" s="59" t="e">
        <f t="shared" si="13"/>
        <v>#REF!</v>
      </c>
    </row>
    <row r="91" spans="1:25" ht="32.25" outlineLevel="4" thickBot="1">
      <c r="A91" s="112" t="s">
        <v>138</v>
      </c>
      <c r="B91" s="19">
        <v>951</v>
      </c>
      <c r="C91" s="11" t="s">
        <v>67</v>
      </c>
      <c r="D91" s="11" t="s">
        <v>279</v>
      </c>
      <c r="E91" s="11" t="s">
        <v>5</v>
      </c>
      <c r="F91" s="11"/>
      <c r="G91" s="146">
        <f>G92</f>
        <v>46752.18288</v>
      </c>
      <c r="H91" s="34">
        <f aca="true" t="shared" si="15" ref="H91:X91">H92</f>
        <v>0</v>
      </c>
      <c r="I91" s="34">
        <f t="shared" si="15"/>
        <v>0</v>
      </c>
      <c r="J91" s="34">
        <f t="shared" si="15"/>
        <v>0</v>
      </c>
      <c r="K91" s="34">
        <f t="shared" si="15"/>
        <v>0</v>
      </c>
      <c r="L91" s="34">
        <f t="shared" si="15"/>
        <v>0</v>
      </c>
      <c r="M91" s="34">
        <f t="shared" si="15"/>
        <v>0</v>
      </c>
      <c r="N91" s="34">
        <f t="shared" si="15"/>
        <v>0</v>
      </c>
      <c r="O91" s="34">
        <f t="shared" si="15"/>
        <v>0</v>
      </c>
      <c r="P91" s="34">
        <f t="shared" si="15"/>
        <v>0</v>
      </c>
      <c r="Q91" s="34">
        <f t="shared" si="15"/>
        <v>0</v>
      </c>
      <c r="R91" s="34">
        <f t="shared" si="15"/>
        <v>0</v>
      </c>
      <c r="S91" s="34">
        <f t="shared" si="15"/>
        <v>0</v>
      </c>
      <c r="T91" s="34">
        <f t="shared" si="15"/>
        <v>0</v>
      </c>
      <c r="U91" s="34">
        <f t="shared" si="15"/>
        <v>0</v>
      </c>
      <c r="V91" s="34">
        <f t="shared" si="15"/>
        <v>0</v>
      </c>
      <c r="W91" s="34">
        <f t="shared" si="15"/>
        <v>0</v>
      </c>
      <c r="X91" s="68">
        <f t="shared" si="15"/>
        <v>950</v>
      </c>
      <c r="Y91" s="59">
        <f t="shared" si="13"/>
        <v>2.0319906825278915</v>
      </c>
    </row>
    <row r="92" spans="1:25" ht="32.25" outlineLevel="5" thickBot="1">
      <c r="A92" s="112" t="s">
        <v>139</v>
      </c>
      <c r="B92" s="19">
        <v>951</v>
      </c>
      <c r="C92" s="11" t="s">
        <v>67</v>
      </c>
      <c r="D92" s="11" t="s">
        <v>280</v>
      </c>
      <c r="E92" s="11" t="s">
        <v>5</v>
      </c>
      <c r="F92" s="11"/>
      <c r="G92" s="146">
        <f>G93+G103+G111+G127+G116+G138+G146+G154+G119+G100+G124</f>
        <v>46752.18288</v>
      </c>
      <c r="H92" s="26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44"/>
      <c r="X92" s="65">
        <v>950</v>
      </c>
      <c r="Y92" s="59">
        <f t="shared" si="13"/>
        <v>2.0319906825278915</v>
      </c>
    </row>
    <row r="93" spans="1:25" ht="18.75" customHeight="1" outlineLevel="5" thickBot="1">
      <c r="A93" s="94" t="s">
        <v>30</v>
      </c>
      <c r="B93" s="90">
        <v>951</v>
      </c>
      <c r="C93" s="91" t="s">
        <v>67</v>
      </c>
      <c r="D93" s="91" t="s">
        <v>289</v>
      </c>
      <c r="E93" s="91" t="s">
        <v>5</v>
      </c>
      <c r="F93" s="91"/>
      <c r="G93" s="145">
        <f>G94+G98</f>
        <v>1400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2.25" outlineLevel="5" thickBot="1">
      <c r="A94" s="5" t="s">
        <v>94</v>
      </c>
      <c r="B94" s="21">
        <v>951</v>
      </c>
      <c r="C94" s="6" t="s">
        <v>67</v>
      </c>
      <c r="D94" s="6" t="s">
        <v>289</v>
      </c>
      <c r="E94" s="6" t="s">
        <v>91</v>
      </c>
      <c r="F94" s="6"/>
      <c r="G94" s="149">
        <f>G95+G96+G97</f>
        <v>1219.1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32.25" outlineLevel="5" thickBot="1">
      <c r="A95" s="88" t="s">
        <v>275</v>
      </c>
      <c r="B95" s="92">
        <v>951</v>
      </c>
      <c r="C95" s="93" t="s">
        <v>67</v>
      </c>
      <c r="D95" s="93" t="s">
        <v>289</v>
      </c>
      <c r="E95" s="93" t="s">
        <v>92</v>
      </c>
      <c r="F95" s="93"/>
      <c r="G95" s="144">
        <v>938.8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48" outlineLevel="5" thickBot="1">
      <c r="A96" s="88" t="s">
        <v>277</v>
      </c>
      <c r="B96" s="92">
        <v>951</v>
      </c>
      <c r="C96" s="93" t="s">
        <v>67</v>
      </c>
      <c r="D96" s="93" t="s">
        <v>289</v>
      </c>
      <c r="E96" s="93" t="s">
        <v>93</v>
      </c>
      <c r="F96" s="93"/>
      <c r="G96" s="144"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48" outlineLevel="5" thickBot="1">
      <c r="A97" s="88" t="s">
        <v>270</v>
      </c>
      <c r="B97" s="92">
        <v>951</v>
      </c>
      <c r="C97" s="93" t="s">
        <v>67</v>
      </c>
      <c r="D97" s="93" t="s">
        <v>289</v>
      </c>
      <c r="E97" s="93" t="s">
        <v>271</v>
      </c>
      <c r="F97" s="93"/>
      <c r="G97" s="144">
        <v>280.3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5.25" customHeight="1" outlineLevel="6" thickBot="1">
      <c r="A98" s="5" t="s">
        <v>101</v>
      </c>
      <c r="B98" s="21">
        <v>951</v>
      </c>
      <c r="C98" s="6" t="s">
        <v>67</v>
      </c>
      <c r="D98" s="6" t="s">
        <v>289</v>
      </c>
      <c r="E98" s="6" t="s">
        <v>95</v>
      </c>
      <c r="F98" s="6"/>
      <c r="G98" s="149">
        <f>G99</f>
        <v>180.9</v>
      </c>
      <c r="H98" s="32">
        <f aca="true" t="shared" si="16" ref="H98:P98">H99</f>
        <v>0</v>
      </c>
      <c r="I98" s="32">
        <f t="shared" si="16"/>
        <v>0</v>
      </c>
      <c r="J98" s="32">
        <f t="shared" si="16"/>
        <v>0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si="16"/>
        <v>0</v>
      </c>
      <c r="O98" s="32">
        <f t="shared" si="16"/>
        <v>0</v>
      </c>
      <c r="P98" s="32">
        <f t="shared" si="16"/>
        <v>0</v>
      </c>
      <c r="Q98" s="32">
        <f aca="true" t="shared" si="17" ref="Q98:W98">Q99</f>
        <v>0</v>
      </c>
      <c r="R98" s="32">
        <f t="shared" si="17"/>
        <v>0</v>
      </c>
      <c r="S98" s="32">
        <f t="shared" si="17"/>
        <v>0</v>
      </c>
      <c r="T98" s="32">
        <f t="shared" si="17"/>
        <v>0</v>
      </c>
      <c r="U98" s="32">
        <f t="shared" si="17"/>
        <v>0</v>
      </c>
      <c r="V98" s="32">
        <f t="shared" si="17"/>
        <v>0</v>
      </c>
      <c r="W98" s="32">
        <f t="shared" si="17"/>
        <v>0</v>
      </c>
      <c r="X98" s="67">
        <f>X99</f>
        <v>9539.0701</v>
      </c>
      <c r="Y98" s="59">
        <f>X98/G98*100</f>
        <v>5273.117799889442</v>
      </c>
    </row>
    <row r="99" spans="1:25" ht="32.25" outlineLevel="4" thickBot="1">
      <c r="A99" s="88" t="s">
        <v>103</v>
      </c>
      <c r="B99" s="92">
        <v>951</v>
      </c>
      <c r="C99" s="93" t="s">
        <v>67</v>
      </c>
      <c r="D99" s="93" t="s">
        <v>289</v>
      </c>
      <c r="E99" s="93" t="s">
        <v>97</v>
      </c>
      <c r="F99" s="93"/>
      <c r="G99" s="144">
        <v>180.9</v>
      </c>
      <c r="H99" s="34">
        <f aca="true" t="shared" si="18" ref="H99:X99">H103</f>
        <v>0</v>
      </c>
      <c r="I99" s="34">
        <f t="shared" si="18"/>
        <v>0</v>
      </c>
      <c r="J99" s="34">
        <f t="shared" si="18"/>
        <v>0</v>
      </c>
      <c r="K99" s="34">
        <f t="shared" si="18"/>
        <v>0</v>
      </c>
      <c r="L99" s="34">
        <f t="shared" si="18"/>
        <v>0</v>
      </c>
      <c r="M99" s="34">
        <f t="shared" si="18"/>
        <v>0</v>
      </c>
      <c r="N99" s="34">
        <f t="shared" si="18"/>
        <v>0</v>
      </c>
      <c r="O99" s="34">
        <f t="shared" si="18"/>
        <v>0</v>
      </c>
      <c r="P99" s="34">
        <f t="shared" si="18"/>
        <v>0</v>
      </c>
      <c r="Q99" s="34">
        <f t="shared" si="18"/>
        <v>0</v>
      </c>
      <c r="R99" s="34">
        <f t="shared" si="18"/>
        <v>0</v>
      </c>
      <c r="S99" s="34">
        <f t="shared" si="18"/>
        <v>0</v>
      </c>
      <c r="T99" s="34">
        <f t="shared" si="18"/>
        <v>0</v>
      </c>
      <c r="U99" s="34">
        <f t="shared" si="18"/>
        <v>0</v>
      </c>
      <c r="V99" s="34">
        <f t="shared" si="18"/>
        <v>0</v>
      </c>
      <c r="W99" s="34">
        <f t="shared" si="18"/>
        <v>0</v>
      </c>
      <c r="X99" s="64">
        <f t="shared" si="18"/>
        <v>9539.0701</v>
      </c>
      <c r="Y99" s="59">
        <f>X99/G99*100</f>
        <v>5273.117799889442</v>
      </c>
    </row>
    <row r="100" spans="1:25" ht="63.75" outlineLevel="4" thickBot="1">
      <c r="A100" s="94" t="s">
        <v>260</v>
      </c>
      <c r="B100" s="90">
        <v>951</v>
      </c>
      <c r="C100" s="91" t="s">
        <v>67</v>
      </c>
      <c r="D100" s="91" t="s">
        <v>290</v>
      </c>
      <c r="E100" s="91" t="s">
        <v>5</v>
      </c>
      <c r="F100" s="91"/>
      <c r="G100" s="145">
        <f>G101</f>
        <v>0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81"/>
      <c r="Y100" s="59"/>
    </row>
    <row r="101" spans="1:25" ht="32.25" outlineLevel="4" thickBot="1">
      <c r="A101" s="5" t="s">
        <v>101</v>
      </c>
      <c r="B101" s="21">
        <v>951</v>
      </c>
      <c r="C101" s="6" t="s">
        <v>67</v>
      </c>
      <c r="D101" s="6" t="s">
        <v>290</v>
      </c>
      <c r="E101" s="6" t="s">
        <v>95</v>
      </c>
      <c r="F101" s="6"/>
      <c r="G101" s="149">
        <f>G102</f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1"/>
      <c r="Y101" s="59"/>
    </row>
    <row r="102" spans="1:25" ht="32.25" outlineLevel="4" thickBot="1">
      <c r="A102" s="88" t="s">
        <v>103</v>
      </c>
      <c r="B102" s="92">
        <v>951</v>
      </c>
      <c r="C102" s="93" t="s">
        <v>67</v>
      </c>
      <c r="D102" s="93" t="s">
        <v>290</v>
      </c>
      <c r="E102" s="93" t="s">
        <v>97</v>
      </c>
      <c r="F102" s="93"/>
      <c r="G102" s="144">
        <v>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Y102" s="59"/>
    </row>
    <row r="103" spans="1:25" ht="48" outlineLevel="5" thickBot="1">
      <c r="A103" s="113" t="s">
        <v>212</v>
      </c>
      <c r="B103" s="90">
        <v>951</v>
      </c>
      <c r="C103" s="91" t="s">
        <v>67</v>
      </c>
      <c r="D103" s="91" t="s">
        <v>282</v>
      </c>
      <c r="E103" s="91" t="s">
        <v>5</v>
      </c>
      <c r="F103" s="91"/>
      <c r="G103" s="145">
        <f>G104+G108</f>
        <v>17400.339999999997</v>
      </c>
      <c r="H103" s="2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44"/>
      <c r="X103" s="65">
        <v>9539.0701</v>
      </c>
      <c r="Y103" s="59">
        <f>X103/G103*100</f>
        <v>54.82117073574426</v>
      </c>
    </row>
    <row r="104" spans="1:25" ht="32.25" outlineLevel="5" thickBot="1">
      <c r="A104" s="5" t="s">
        <v>94</v>
      </c>
      <c r="B104" s="21">
        <v>951</v>
      </c>
      <c r="C104" s="6" t="s">
        <v>67</v>
      </c>
      <c r="D104" s="6" t="s">
        <v>282</v>
      </c>
      <c r="E104" s="6" t="s">
        <v>91</v>
      </c>
      <c r="F104" s="6"/>
      <c r="G104" s="149">
        <f>G105+G106+G107</f>
        <v>17269.739999999998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5" thickBot="1">
      <c r="A105" s="88" t="s">
        <v>275</v>
      </c>
      <c r="B105" s="92">
        <v>951</v>
      </c>
      <c r="C105" s="93" t="s">
        <v>67</v>
      </c>
      <c r="D105" s="93" t="s">
        <v>282</v>
      </c>
      <c r="E105" s="93" t="s">
        <v>92</v>
      </c>
      <c r="F105" s="93"/>
      <c r="G105" s="144">
        <v>13249.21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</row>
    <row r="106" spans="1:25" ht="48" outlineLevel="5" thickBot="1">
      <c r="A106" s="88" t="s">
        <v>277</v>
      </c>
      <c r="B106" s="92">
        <v>951</v>
      </c>
      <c r="C106" s="93" t="s">
        <v>67</v>
      </c>
      <c r="D106" s="93" t="s">
        <v>282</v>
      </c>
      <c r="E106" s="93" t="s">
        <v>93</v>
      </c>
      <c r="F106" s="93"/>
      <c r="G106" s="98">
        <v>2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</row>
    <row r="107" spans="1:25" ht="48" outlineLevel="5" thickBot="1">
      <c r="A107" s="88" t="s">
        <v>270</v>
      </c>
      <c r="B107" s="92">
        <v>951</v>
      </c>
      <c r="C107" s="93" t="s">
        <v>67</v>
      </c>
      <c r="D107" s="93" t="s">
        <v>282</v>
      </c>
      <c r="E107" s="93" t="s">
        <v>271</v>
      </c>
      <c r="F107" s="93"/>
      <c r="G107" s="98">
        <v>4018.53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32.25" outlineLevel="5" thickBot="1">
      <c r="A108" s="5" t="s">
        <v>101</v>
      </c>
      <c r="B108" s="21">
        <v>951</v>
      </c>
      <c r="C108" s="6" t="s">
        <v>67</v>
      </c>
      <c r="D108" s="6" t="s">
        <v>282</v>
      </c>
      <c r="E108" s="6" t="s">
        <v>95</v>
      </c>
      <c r="F108" s="6"/>
      <c r="G108" s="7">
        <f>G109+G110</f>
        <v>130.6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32.25" outlineLevel="5" thickBot="1">
      <c r="A109" s="88" t="s">
        <v>102</v>
      </c>
      <c r="B109" s="92">
        <v>951</v>
      </c>
      <c r="C109" s="93" t="s">
        <v>67</v>
      </c>
      <c r="D109" s="93" t="s">
        <v>282</v>
      </c>
      <c r="E109" s="93" t="s">
        <v>96</v>
      </c>
      <c r="F109" s="93"/>
      <c r="G109" s="98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32.25" outlineLevel="6" thickBot="1">
      <c r="A110" s="88" t="s">
        <v>103</v>
      </c>
      <c r="B110" s="92">
        <v>951</v>
      </c>
      <c r="C110" s="93" t="s">
        <v>67</v>
      </c>
      <c r="D110" s="93" t="s">
        <v>282</v>
      </c>
      <c r="E110" s="93" t="s">
        <v>97</v>
      </c>
      <c r="F110" s="93"/>
      <c r="G110" s="98">
        <v>130.6</v>
      </c>
      <c r="H110" s="32">
        <f aca="true" t="shared" si="19" ref="H110:W110">H111</f>
        <v>0</v>
      </c>
      <c r="I110" s="32">
        <f t="shared" si="19"/>
        <v>0</v>
      </c>
      <c r="J110" s="32">
        <f t="shared" si="19"/>
        <v>0</v>
      </c>
      <c r="K110" s="32">
        <f t="shared" si="19"/>
        <v>0</v>
      </c>
      <c r="L110" s="32">
        <f t="shared" si="19"/>
        <v>0</v>
      </c>
      <c r="M110" s="32">
        <f t="shared" si="19"/>
        <v>0</v>
      </c>
      <c r="N110" s="32">
        <f t="shared" si="19"/>
        <v>0</v>
      </c>
      <c r="O110" s="32">
        <f t="shared" si="19"/>
        <v>0</v>
      </c>
      <c r="P110" s="32">
        <f t="shared" si="19"/>
        <v>0</v>
      </c>
      <c r="Q110" s="32">
        <f t="shared" si="19"/>
        <v>0</v>
      </c>
      <c r="R110" s="32">
        <f t="shared" si="19"/>
        <v>0</v>
      </c>
      <c r="S110" s="32">
        <f t="shared" si="19"/>
        <v>0</v>
      </c>
      <c r="T110" s="32">
        <f t="shared" si="19"/>
        <v>0</v>
      </c>
      <c r="U110" s="32">
        <f t="shared" si="19"/>
        <v>0</v>
      </c>
      <c r="V110" s="32">
        <f t="shared" si="19"/>
        <v>0</v>
      </c>
      <c r="W110" s="32">
        <f t="shared" si="19"/>
        <v>0</v>
      </c>
      <c r="X110" s="67">
        <f>X111</f>
        <v>277.89792</v>
      </c>
      <c r="Y110" s="59">
        <f>X110/G110*100</f>
        <v>212.7855436447167</v>
      </c>
    </row>
    <row r="111" spans="1:25" ht="46.5" customHeight="1" outlineLevel="4" thickBot="1">
      <c r="A111" s="94" t="s">
        <v>143</v>
      </c>
      <c r="B111" s="90">
        <v>951</v>
      </c>
      <c r="C111" s="91" t="s">
        <v>67</v>
      </c>
      <c r="D111" s="91" t="s">
        <v>291</v>
      </c>
      <c r="E111" s="91" t="s">
        <v>5</v>
      </c>
      <c r="F111" s="91"/>
      <c r="G111" s="16">
        <f>G112+G114</f>
        <v>246.54999999999998</v>
      </c>
      <c r="H111" s="34">
        <f aca="true" t="shared" si="20" ref="H111:X111">H112</f>
        <v>0</v>
      </c>
      <c r="I111" s="34">
        <f t="shared" si="20"/>
        <v>0</v>
      </c>
      <c r="J111" s="34">
        <f t="shared" si="20"/>
        <v>0</v>
      </c>
      <c r="K111" s="34">
        <f t="shared" si="20"/>
        <v>0</v>
      </c>
      <c r="L111" s="34">
        <f t="shared" si="20"/>
        <v>0</v>
      </c>
      <c r="M111" s="34">
        <f t="shared" si="20"/>
        <v>0</v>
      </c>
      <c r="N111" s="34">
        <f t="shared" si="20"/>
        <v>0</v>
      </c>
      <c r="O111" s="34">
        <f t="shared" si="20"/>
        <v>0</v>
      </c>
      <c r="P111" s="34">
        <f t="shared" si="20"/>
        <v>0</v>
      </c>
      <c r="Q111" s="34">
        <f t="shared" si="20"/>
        <v>0</v>
      </c>
      <c r="R111" s="34">
        <f t="shared" si="20"/>
        <v>0</v>
      </c>
      <c r="S111" s="34">
        <f t="shared" si="20"/>
        <v>0</v>
      </c>
      <c r="T111" s="34">
        <f t="shared" si="20"/>
        <v>0</v>
      </c>
      <c r="U111" s="34">
        <f t="shared" si="20"/>
        <v>0</v>
      </c>
      <c r="V111" s="34">
        <f t="shared" si="20"/>
        <v>0</v>
      </c>
      <c r="W111" s="34">
        <f t="shared" si="20"/>
        <v>0</v>
      </c>
      <c r="X111" s="68">
        <f t="shared" si="20"/>
        <v>277.89792</v>
      </c>
      <c r="Y111" s="59">
        <f>X111/G111*100</f>
        <v>112.71462989251675</v>
      </c>
    </row>
    <row r="112" spans="1:25" ht="32.25" outlineLevel="5" thickBot="1">
      <c r="A112" s="5" t="s">
        <v>101</v>
      </c>
      <c r="B112" s="21">
        <v>951</v>
      </c>
      <c r="C112" s="6" t="s">
        <v>67</v>
      </c>
      <c r="D112" s="6" t="s">
        <v>291</v>
      </c>
      <c r="E112" s="6" t="s">
        <v>95</v>
      </c>
      <c r="F112" s="6"/>
      <c r="G112" s="7">
        <f>G113</f>
        <v>240.6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277.89792</v>
      </c>
      <c r="Y112" s="59">
        <f>X112/G112*100</f>
        <v>115.50204488778056</v>
      </c>
    </row>
    <row r="113" spans="1:25" ht="32.25" outlineLevel="5" thickBot="1">
      <c r="A113" s="88" t="s">
        <v>103</v>
      </c>
      <c r="B113" s="92">
        <v>951</v>
      </c>
      <c r="C113" s="93" t="s">
        <v>67</v>
      </c>
      <c r="D113" s="93" t="s">
        <v>291</v>
      </c>
      <c r="E113" s="93" t="s">
        <v>97</v>
      </c>
      <c r="F113" s="93"/>
      <c r="G113" s="98">
        <v>240.6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75"/>
      <c r="Y113" s="59"/>
    </row>
    <row r="114" spans="1:25" ht="16.5" outlineLevel="5" thickBot="1">
      <c r="A114" s="5" t="s">
        <v>104</v>
      </c>
      <c r="B114" s="21">
        <v>951</v>
      </c>
      <c r="C114" s="6" t="s">
        <v>67</v>
      </c>
      <c r="D114" s="6" t="s">
        <v>291</v>
      </c>
      <c r="E114" s="6" t="s">
        <v>98</v>
      </c>
      <c r="F114" s="6"/>
      <c r="G114" s="7">
        <f>G115</f>
        <v>5.95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75"/>
      <c r="Y114" s="59"/>
    </row>
    <row r="115" spans="1:25" ht="16.5" outlineLevel="5" thickBot="1">
      <c r="A115" s="88" t="s">
        <v>106</v>
      </c>
      <c r="B115" s="92">
        <v>951</v>
      </c>
      <c r="C115" s="93" t="s">
        <v>67</v>
      </c>
      <c r="D115" s="93" t="s">
        <v>291</v>
      </c>
      <c r="E115" s="93" t="s">
        <v>100</v>
      </c>
      <c r="F115" s="93"/>
      <c r="G115" s="98">
        <v>5.95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75"/>
      <c r="Y115" s="59"/>
    </row>
    <row r="116" spans="1:25" ht="19.5" customHeight="1" outlineLevel="6" thickBot="1">
      <c r="A116" s="94" t="s">
        <v>144</v>
      </c>
      <c r="B116" s="90">
        <v>951</v>
      </c>
      <c r="C116" s="91" t="s">
        <v>67</v>
      </c>
      <c r="D116" s="91" t="s">
        <v>285</v>
      </c>
      <c r="E116" s="91" t="s">
        <v>5</v>
      </c>
      <c r="F116" s="91"/>
      <c r="G116" s="145">
        <f>G117+G118</f>
        <v>4138.66288</v>
      </c>
      <c r="H116" s="32" t="e">
        <f>#REF!+H117</f>
        <v>#REF!</v>
      </c>
      <c r="I116" s="32" t="e">
        <f>#REF!+I117</f>
        <v>#REF!</v>
      </c>
      <c r="J116" s="32" t="e">
        <f>#REF!+J117</f>
        <v>#REF!</v>
      </c>
      <c r="K116" s="32" t="e">
        <f>#REF!+K117</f>
        <v>#REF!</v>
      </c>
      <c r="L116" s="32" t="e">
        <f>#REF!+L117</f>
        <v>#REF!</v>
      </c>
      <c r="M116" s="32" t="e">
        <f>#REF!+M117</f>
        <v>#REF!</v>
      </c>
      <c r="N116" s="32" t="e">
        <f>#REF!+N117</f>
        <v>#REF!</v>
      </c>
      <c r="O116" s="32" t="e">
        <f>#REF!+O117</f>
        <v>#REF!</v>
      </c>
      <c r="P116" s="32" t="e">
        <f>#REF!+P117</f>
        <v>#REF!</v>
      </c>
      <c r="Q116" s="32" t="e">
        <f>#REF!+Q117</f>
        <v>#REF!</v>
      </c>
      <c r="R116" s="32" t="e">
        <f>#REF!+R117</f>
        <v>#REF!</v>
      </c>
      <c r="S116" s="32" t="e">
        <f>#REF!+S117</f>
        <v>#REF!</v>
      </c>
      <c r="T116" s="32" t="e">
        <f>#REF!+T117</f>
        <v>#REF!</v>
      </c>
      <c r="U116" s="32" t="e">
        <f>#REF!+U117</f>
        <v>#REF!</v>
      </c>
      <c r="V116" s="32" t="e">
        <f>#REF!+V117</f>
        <v>#REF!</v>
      </c>
      <c r="W116" s="32" t="e">
        <f>#REF!+W117</f>
        <v>#REF!</v>
      </c>
      <c r="X116" s="70" t="e">
        <f>#REF!+X117</f>
        <v>#REF!</v>
      </c>
      <c r="Y116" s="59" t="e">
        <f>X116/G116*100</f>
        <v>#REF!</v>
      </c>
    </row>
    <row r="117" spans="1:25" ht="16.5" customHeight="1" outlineLevel="4" thickBot="1">
      <c r="A117" s="164" t="s">
        <v>112</v>
      </c>
      <c r="B117" s="165">
        <v>951</v>
      </c>
      <c r="C117" s="166" t="s">
        <v>67</v>
      </c>
      <c r="D117" s="166" t="s">
        <v>285</v>
      </c>
      <c r="E117" s="166" t="s">
        <v>236</v>
      </c>
      <c r="F117" s="166"/>
      <c r="G117" s="167">
        <v>4088.06776</v>
      </c>
      <c r="H117" s="34">
        <f aca="true" t="shared" si="21" ref="H117:W117">H130</f>
        <v>0</v>
      </c>
      <c r="I117" s="34">
        <f t="shared" si="21"/>
        <v>0</v>
      </c>
      <c r="J117" s="34">
        <f t="shared" si="21"/>
        <v>0</v>
      </c>
      <c r="K117" s="34">
        <f t="shared" si="21"/>
        <v>0</v>
      </c>
      <c r="L117" s="34">
        <f t="shared" si="21"/>
        <v>0</v>
      </c>
      <c r="M117" s="34">
        <f t="shared" si="21"/>
        <v>0</v>
      </c>
      <c r="N117" s="34">
        <f t="shared" si="21"/>
        <v>0</v>
      </c>
      <c r="O117" s="34">
        <f t="shared" si="21"/>
        <v>0</v>
      </c>
      <c r="P117" s="34">
        <f t="shared" si="21"/>
        <v>0</v>
      </c>
      <c r="Q117" s="34">
        <f t="shared" si="21"/>
        <v>0</v>
      </c>
      <c r="R117" s="34">
        <f t="shared" si="21"/>
        <v>0</v>
      </c>
      <c r="S117" s="34">
        <f t="shared" si="21"/>
        <v>0</v>
      </c>
      <c r="T117" s="34">
        <f t="shared" si="21"/>
        <v>0</v>
      </c>
      <c r="U117" s="34">
        <f t="shared" si="21"/>
        <v>0</v>
      </c>
      <c r="V117" s="34">
        <f t="shared" si="21"/>
        <v>0</v>
      </c>
      <c r="W117" s="34">
        <f t="shared" si="21"/>
        <v>0</v>
      </c>
      <c r="X117" s="64">
        <f>X130</f>
        <v>1067.9833</v>
      </c>
      <c r="Y117" s="59">
        <f>X117/G117*100</f>
        <v>26.124403084747307</v>
      </c>
    </row>
    <row r="118" spans="1:25" ht="16.5" customHeight="1" outlineLevel="4" thickBot="1">
      <c r="A118" s="164" t="s">
        <v>397</v>
      </c>
      <c r="B118" s="165">
        <v>951</v>
      </c>
      <c r="C118" s="166" t="s">
        <v>67</v>
      </c>
      <c r="D118" s="166" t="s">
        <v>285</v>
      </c>
      <c r="E118" s="166" t="s">
        <v>396</v>
      </c>
      <c r="F118" s="166"/>
      <c r="G118" s="167">
        <v>50.59512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48" customHeight="1" outlineLevel="4" thickBot="1">
      <c r="A119" s="94" t="s">
        <v>205</v>
      </c>
      <c r="B119" s="90">
        <v>951</v>
      </c>
      <c r="C119" s="91" t="s">
        <v>67</v>
      </c>
      <c r="D119" s="91" t="s">
        <v>292</v>
      </c>
      <c r="E119" s="91" t="s">
        <v>5</v>
      </c>
      <c r="F119" s="91"/>
      <c r="G119" s="16">
        <f>G120+G122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292</v>
      </c>
      <c r="E120" s="6" t="s">
        <v>95</v>
      </c>
      <c r="F120" s="6"/>
      <c r="G120" s="7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88" t="s">
        <v>103</v>
      </c>
      <c r="B121" s="92">
        <v>951</v>
      </c>
      <c r="C121" s="93" t="s">
        <v>67</v>
      </c>
      <c r="D121" s="93" t="s">
        <v>292</v>
      </c>
      <c r="E121" s="93" t="s">
        <v>97</v>
      </c>
      <c r="F121" s="93"/>
      <c r="G121" s="98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15.75" customHeight="1" outlineLevel="4" thickBot="1">
      <c r="A122" s="5" t="s">
        <v>104</v>
      </c>
      <c r="B122" s="21">
        <v>951</v>
      </c>
      <c r="C122" s="6" t="s">
        <v>67</v>
      </c>
      <c r="D122" s="6" t="s">
        <v>292</v>
      </c>
      <c r="E122" s="6" t="s">
        <v>98</v>
      </c>
      <c r="F122" s="6"/>
      <c r="G122" s="7">
        <f>G123</f>
        <v>0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88" t="s">
        <v>106</v>
      </c>
      <c r="B123" s="92">
        <v>951</v>
      </c>
      <c r="C123" s="93" t="s">
        <v>67</v>
      </c>
      <c r="D123" s="93" t="s">
        <v>292</v>
      </c>
      <c r="E123" s="93" t="s">
        <v>100</v>
      </c>
      <c r="F123" s="93"/>
      <c r="G123" s="98">
        <v>0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47.25" customHeight="1" outlineLevel="4" thickBot="1">
      <c r="A124" s="94" t="s">
        <v>265</v>
      </c>
      <c r="B124" s="90">
        <v>951</v>
      </c>
      <c r="C124" s="91" t="s">
        <v>67</v>
      </c>
      <c r="D124" s="91" t="s">
        <v>293</v>
      </c>
      <c r="E124" s="91" t="s">
        <v>5</v>
      </c>
      <c r="F124" s="91"/>
      <c r="G124" s="145">
        <f>G125</f>
        <v>0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15.75" customHeight="1" outlineLevel="4" thickBot="1">
      <c r="A125" s="5" t="s">
        <v>101</v>
      </c>
      <c r="B125" s="21">
        <v>951</v>
      </c>
      <c r="C125" s="6" t="s">
        <v>67</v>
      </c>
      <c r="D125" s="6" t="s">
        <v>293</v>
      </c>
      <c r="E125" s="6" t="s">
        <v>95</v>
      </c>
      <c r="F125" s="6"/>
      <c r="G125" s="149">
        <f>G126</f>
        <v>0</v>
      </c>
      <c r="H125" s="55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81"/>
      <c r="Y125" s="59"/>
    </row>
    <row r="126" spans="1:25" ht="15.75" customHeight="1" outlineLevel="4" thickBot="1">
      <c r="A126" s="88" t="s">
        <v>103</v>
      </c>
      <c r="B126" s="92">
        <v>951</v>
      </c>
      <c r="C126" s="93" t="s">
        <v>67</v>
      </c>
      <c r="D126" s="93" t="s">
        <v>293</v>
      </c>
      <c r="E126" s="93" t="s">
        <v>97</v>
      </c>
      <c r="F126" s="93"/>
      <c r="G126" s="144">
        <v>0</v>
      </c>
      <c r="H126" s="55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81"/>
      <c r="Y126" s="59"/>
    </row>
    <row r="127" spans="1:25" ht="33.75" customHeight="1" outlineLevel="4" thickBot="1">
      <c r="A127" s="94" t="s">
        <v>145</v>
      </c>
      <c r="B127" s="90">
        <v>951</v>
      </c>
      <c r="C127" s="91" t="s">
        <v>67</v>
      </c>
      <c r="D127" s="91" t="s">
        <v>294</v>
      </c>
      <c r="E127" s="91" t="s">
        <v>5</v>
      </c>
      <c r="F127" s="91"/>
      <c r="G127" s="16">
        <f>G128+G132+G135</f>
        <v>21373.23</v>
      </c>
      <c r="H127" s="55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81"/>
      <c r="Y127" s="59"/>
    </row>
    <row r="128" spans="1:25" ht="15.75" customHeight="1" outlineLevel="4" thickBot="1">
      <c r="A128" s="5" t="s">
        <v>114</v>
      </c>
      <c r="B128" s="21">
        <v>951</v>
      </c>
      <c r="C128" s="6" t="s">
        <v>67</v>
      </c>
      <c r="D128" s="6" t="s">
        <v>294</v>
      </c>
      <c r="E128" s="6" t="s">
        <v>113</v>
      </c>
      <c r="F128" s="6"/>
      <c r="G128" s="7">
        <f>G129+G130+G131</f>
        <v>14250.38</v>
      </c>
      <c r="H128" s="55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81"/>
      <c r="Y128" s="59"/>
    </row>
    <row r="129" spans="1:25" ht="15.75" customHeight="1" outlineLevel="4" thickBot="1">
      <c r="A129" s="88" t="s">
        <v>274</v>
      </c>
      <c r="B129" s="92">
        <v>951</v>
      </c>
      <c r="C129" s="93" t="s">
        <v>67</v>
      </c>
      <c r="D129" s="93" t="s">
        <v>294</v>
      </c>
      <c r="E129" s="93" t="s">
        <v>115</v>
      </c>
      <c r="F129" s="93"/>
      <c r="G129" s="98">
        <v>10937.31</v>
      </c>
      <c r="H129" s="55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81"/>
      <c r="Y129" s="59"/>
    </row>
    <row r="130" spans="1:25" ht="32.25" outlineLevel="5" thickBot="1">
      <c r="A130" s="88" t="s">
        <v>276</v>
      </c>
      <c r="B130" s="92">
        <v>951</v>
      </c>
      <c r="C130" s="93" t="s">
        <v>67</v>
      </c>
      <c r="D130" s="93" t="s">
        <v>294</v>
      </c>
      <c r="E130" s="93" t="s">
        <v>116</v>
      </c>
      <c r="F130" s="93"/>
      <c r="G130" s="98">
        <v>10</v>
      </c>
      <c r="H130" s="26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44"/>
      <c r="X130" s="65">
        <v>1067.9833</v>
      </c>
      <c r="Y130" s="59">
        <f>X130/G127*100</f>
        <v>4.996826871745638</v>
      </c>
    </row>
    <row r="131" spans="1:25" ht="18.75" customHeight="1" outlineLevel="6" thickBot="1">
      <c r="A131" s="88" t="s">
        <v>272</v>
      </c>
      <c r="B131" s="92">
        <v>951</v>
      </c>
      <c r="C131" s="93" t="s">
        <v>67</v>
      </c>
      <c r="D131" s="93" t="s">
        <v>294</v>
      </c>
      <c r="E131" s="93" t="s">
        <v>273</v>
      </c>
      <c r="F131" s="93"/>
      <c r="G131" s="98">
        <v>3303.07</v>
      </c>
      <c r="H131" s="32">
        <f aca="true" t="shared" si="22" ref="H131:X132">H132</f>
        <v>0</v>
      </c>
      <c r="I131" s="32">
        <f t="shared" si="22"/>
        <v>0</v>
      </c>
      <c r="J131" s="32">
        <f t="shared" si="22"/>
        <v>0</v>
      </c>
      <c r="K131" s="32">
        <f t="shared" si="22"/>
        <v>0</v>
      </c>
      <c r="L131" s="32">
        <f t="shared" si="22"/>
        <v>0</v>
      </c>
      <c r="M131" s="32">
        <f t="shared" si="22"/>
        <v>0</v>
      </c>
      <c r="N131" s="32">
        <f t="shared" si="22"/>
        <v>0</v>
      </c>
      <c r="O131" s="32">
        <f t="shared" si="22"/>
        <v>0</v>
      </c>
      <c r="P131" s="32">
        <f t="shared" si="22"/>
        <v>0</v>
      </c>
      <c r="Q131" s="32">
        <f t="shared" si="22"/>
        <v>0</v>
      </c>
      <c r="R131" s="32">
        <f t="shared" si="22"/>
        <v>0</v>
      </c>
      <c r="S131" s="32">
        <f t="shared" si="22"/>
        <v>0</v>
      </c>
      <c r="T131" s="32">
        <f t="shared" si="22"/>
        <v>0</v>
      </c>
      <c r="U131" s="32">
        <f t="shared" si="22"/>
        <v>0</v>
      </c>
      <c r="V131" s="32">
        <f t="shared" si="22"/>
        <v>0</v>
      </c>
      <c r="W131" s="32">
        <f t="shared" si="22"/>
        <v>0</v>
      </c>
      <c r="X131" s="67">
        <f>X132</f>
        <v>16240.50148</v>
      </c>
      <c r="Y131" s="59">
        <f>X131/G128*100</f>
        <v>113.96539236146685</v>
      </c>
    </row>
    <row r="132" spans="1:25" ht="32.25" outlineLevel="6" thickBot="1">
      <c r="A132" s="5" t="s">
        <v>101</v>
      </c>
      <c r="B132" s="21">
        <v>951</v>
      </c>
      <c r="C132" s="6" t="s">
        <v>67</v>
      </c>
      <c r="D132" s="6" t="s">
        <v>294</v>
      </c>
      <c r="E132" s="6" t="s">
        <v>95</v>
      </c>
      <c r="F132" s="6"/>
      <c r="G132" s="7">
        <f>G133+G134</f>
        <v>6878.85</v>
      </c>
      <c r="H132" s="35">
        <f t="shared" si="22"/>
        <v>0</v>
      </c>
      <c r="I132" s="35">
        <f t="shared" si="22"/>
        <v>0</v>
      </c>
      <c r="J132" s="35">
        <f t="shared" si="22"/>
        <v>0</v>
      </c>
      <c r="K132" s="35">
        <f t="shared" si="22"/>
        <v>0</v>
      </c>
      <c r="L132" s="35">
        <f t="shared" si="22"/>
        <v>0</v>
      </c>
      <c r="M132" s="35">
        <f t="shared" si="22"/>
        <v>0</v>
      </c>
      <c r="N132" s="35">
        <f t="shared" si="22"/>
        <v>0</v>
      </c>
      <c r="O132" s="35">
        <f t="shared" si="22"/>
        <v>0</v>
      </c>
      <c r="P132" s="35">
        <f t="shared" si="22"/>
        <v>0</v>
      </c>
      <c r="Q132" s="35">
        <f t="shared" si="22"/>
        <v>0</v>
      </c>
      <c r="R132" s="35">
        <f t="shared" si="22"/>
        <v>0</v>
      </c>
      <c r="S132" s="35">
        <f t="shared" si="22"/>
        <v>0</v>
      </c>
      <c r="T132" s="35">
        <f t="shared" si="22"/>
        <v>0</v>
      </c>
      <c r="U132" s="35">
        <f t="shared" si="22"/>
        <v>0</v>
      </c>
      <c r="V132" s="35">
        <f t="shared" si="22"/>
        <v>0</v>
      </c>
      <c r="W132" s="35">
        <f t="shared" si="22"/>
        <v>0</v>
      </c>
      <c r="X132" s="71">
        <f t="shared" si="22"/>
        <v>16240.50148</v>
      </c>
      <c r="Y132" s="59">
        <f>X132/G129*100</f>
        <v>148.48716439417007</v>
      </c>
    </row>
    <row r="133" spans="1:25" ht="32.25" outlineLevel="6" thickBot="1">
      <c r="A133" s="88" t="s">
        <v>102</v>
      </c>
      <c r="B133" s="92">
        <v>951</v>
      </c>
      <c r="C133" s="93" t="s">
        <v>67</v>
      </c>
      <c r="D133" s="93" t="s">
        <v>294</v>
      </c>
      <c r="E133" s="93" t="s">
        <v>96</v>
      </c>
      <c r="F133" s="93"/>
      <c r="G133" s="98">
        <v>0</v>
      </c>
      <c r="H133" s="2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45"/>
      <c r="X133" s="65">
        <v>16240.50148</v>
      </c>
      <c r="Y133" s="59">
        <f>X133/G130*100</f>
        <v>162405.0148</v>
      </c>
    </row>
    <row r="134" spans="1:25" ht="32.25" outlineLevel="6" thickBot="1">
      <c r="A134" s="88" t="s">
        <v>103</v>
      </c>
      <c r="B134" s="92">
        <v>951</v>
      </c>
      <c r="C134" s="93" t="s">
        <v>67</v>
      </c>
      <c r="D134" s="93" t="s">
        <v>294</v>
      </c>
      <c r="E134" s="93" t="s">
        <v>97</v>
      </c>
      <c r="F134" s="93"/>
      <c r="G134" s="98">
        <v>6878.85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outlineLevel="6" thickBot="1">
      <c r="A135" s="5" t="s">
        <v>104</v>
      </c>
      <c r="B135" s="21">
        <v>951</v>
      </c>
      <c r="C135" s="6" t="s">
        <v>67</v>
      </c>
      <c r="D135" s="6" t="s">
        <v>294</v>
      </c>
      <c r="E135" s="6" t="s">
        <v>98</v>
      </c>
      <c r="F135" s="6"/>
      <c r="G135" s="7">
        <f>G136+G137</f>
        <v>244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88" t="s">
        <v>105</v>
      </c>
      <c r="B136" s="92">
        <v>951</v>
      </c>
      <c r="C136" s="93" t="s">
        <v>67</v>
      </c>
      <c r="D136" s="93" t="s">
        <v>294</v>
      </c>
      <c r="E136" s="93" t="s">
        <v>99</v>
      </c>
      <c r="F136" s="93"/>
      <c r="G136" s="98">
        <v>200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6.5" outlineLevel="6" thickBot="1">
      <c r="A137" s="88" t="s">
        <v>106</v>
      </c>
      <c r="B137" s="92">
        <v>951</v>
      </c>
      <c r="C137" s="93" t="s">
        <v>67</v>
      </c>
      <c r="D137" s="93" t="s">
        <v>294</v>
      </c>
      <c r="E137" s="93" t="s">
        <v>100</v>
      </c>
      <c r="F137" s="93"/>
      <c r="G137" s="98">
        <v>44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114" t="s">
        <v>146</v>
      </c>
      <c r="B138" s="90">
        <v>951</v>
      </c>
      <c r="C138" s="91" t="s">
        <v>67</v>
      </c>
      <c r="D138" s="91" t="s">
        <v>295</v>
      </c>
      <c r="E138" s="91" t="s">
        <v>5</v>
      </c>
      <c r="F138" s="91"/>
      <c r="G138" s="16">
        <f>G139+G143</f>
        <v>1003.4000000000001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5" t="s">
        <v>94</v>
      </c>
      <c r="B139" s="21">
        <v>951</v>
      </c>
      <c r="C139" s="6" t="s">
        <v>67</v>
      </c>
      <c r="D139" s="6" t="s">
        <v>295</v>
      </c>
      <c r="E139" s="6" t="s">
        <v>91</v>
      </c>
      <c r="F139" s="6"/>
      <c r="G139" s="7">
        <f>G140+G141+G142</f>
        <v>894.8000000000001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88" t="s">
        <v>275</v>
      </c>
      <c r="B140" s="92">
        <v>951</v>
      </c>
      <c r="C140" s="93" t="s">
        <v>67</v>
      </c>
      <c r="D140" s="93" t="s">
        <v>295</v>
      </c>
      <c r="E140" s="93" t="s">
        <v>92</v>
      </c>
      <c r="F140" s="93"/>
      <c r="G140" s="98">
        <v>688.1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48" outlineLevel="6" thickBot="1">
      <c r="A141" s="88" t="s">
        <v>277</v>
      </c>
      <c r="B141" s="92">
        <v>951</v>
      </c>
      <c r="C141" s="93" t="s">
        <v>67</v>
      </c>
      <c r="D141" s="93" t="s">
        <v>295</v>
      </c>
      <c r="E141" s="93" t="s">
        <v>93</v>
      </c>
      <c r="F141" s="93"/>
      <c r="G141" s="98">
        <v>1.2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48" outlineLevel="6" thickBot="1">
      <c r="A142" s="88" t="s">
        <v>270</v>
      </c>
      <c r="B142" s="92">
        <v>951</v>
      </c>
      <c r="C142" s="93" t="s">
        <v>67</v>
      </c>
      <c r="D142" s="93" t="s">
        <v>295</v>
      </c>
      <c r="E142" s="93" t="s">
        <v>271</v>
      </c>
      <c r="F142" s="93"/>
      <c r="G142" s="98">
        <v>205.5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5" t="s">
        <v>101</v>
      </c>
      <c r="B143" s="21">
        <v>951</v>
      </c>
      <c r="C143" s="6" t="s">
        <v>67</v>
      </c>
      <c r="D143" s="6" t="s">
        <v>295</v>
      </c>
      <c r="E143" s="6" t="s">
        <v>95</v>
      </c>
      <c r="F143" s="6"/>
      <c r="G143" s="7">
        <f>G144+G145</f>
        <v>108.6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88" t="s">
        <v>102</v>
      </c>
      <c r="B144" s="92">
        <v>951</v>
      </c>
      <c r="C144" s="93" t="s">
        <v>67</v>
      </c>
      <c r="D144" s="93" t="s">
        <v>295</v>
      </c>
      <c r="E144" s="93" t="s">
        <v>96</v>
      </c>
      <c r="F144" s="93"/>
      <c r="G144" s="98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88" t="s">
        <v>103</v>
      </c>
      <c r="B145" s="92">
        <v>951</v>
      </c>
      <c r="C145" s="93" t="s">
        <v>67</v>
      </c>
      <c r="D145" s="93" t="s">
        <v>296</v>
      </c>
      <c r="E145" s="93" t="s">
        <v>97</v>
      </c>
      <c r="F145" s="93"/>
      <c r="G145" s="98">
        <v>108.6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114" t="s">
        <v>147</v>
      </c>
      <c r="B146" s="90">
        <v>951</v>
      </c>
      <c r="C146" s="91" t="s">
        <v>67</v>
      </c>
      <c r="D146" s="91" t="s">
        <v>296</v>
      </c>
      <c r="E146" s="91" t="s">
        <v>5</v>
      </c>
      <c r="F146" s="91"/>
      <c r="G146" s="16">
        <f>G147+G151</f>
        <v>538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5" t="s">
        <v>94</v>
      </c>
      <c r="B147" s="21">
        <v>951</v>
      </c>
      <c r="C147" s="6" t="s">
        <v>67</v>
      </c>
      <c r="D147" s="6" t="s">
        <v>296</v>
      </c>
      <c r="E147" s="6" t="s">
        <v>91</v>
      </c>
      <c r="F147" s="6"/>
      <c r="G147" s="7">
        <f>G148+G149+G150</f>
        <v>457.7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88" t="s">
        <v>275</v>
      </c>
      <c r="B148" s="92">
        <v>951</v>
      </c>
      <c r="C148" s="93" t="s">
        <v>67</v>
      </c>
      <c r="D148" s="93" t="s">
        <v>296</v>
      </c>
      <c r="E148" s="93" t="s">
        <v>92</v>
      </c>
      <c r="F148" s="93"/>
      <c r="G148" s="98">
        <v>351.5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48" outlineLevel="6" thickBot="1">
      <c r="A149" s="88" t="s">
        <v>277</v>
      </c>
      <c r="B149" s="92">
        <v>951</v>
      </c>
      <c r="C149" s="93" t="s">
        <v>67</v>
      </c>
      <c r="D149" s="93" t="s">
        <v>296</v>
      </c>
      <c r="E149" s="93" t="s">
        <v>93</v>
      </c>
      <c r="F149" s="93"/>
      <c r="G149" s="98">
        <v>1.2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88" t="s">
        <v>270</v>
      </c>
      <c r="B150" s="92">
        <v>951</v>
      </c>
      <c r="C150" s="93" t="s">
        <v>67</v>
      </c>
      <c r="D150" s="93" t="s">
        <v>296</v>
      </c>
      <c r="E150" s="93" t="s">
        <v>271</v>
      </c>
      <c r="F150" s="93"/>
      <c r="G150" s="98">
        <v>105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101</v>
      </c>
      <c r="B151" s="21">
        <v>951</v>
      </c>
      <c r="C151" s="6" t="s">
        <v>67</v>
      </c>
      <c r="D151" s="6" t="s">
        <v>296</v>
      </c>
      <c r="E151" s="6" t="s">
        <v>95</v>
      </c>
      <c r="F151" s="6"/>
      <c r="G151" s="7">
        <f>G152+G153</f>
        <v>80.3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4.5" customHeight="1" outlineLevel="6" thickBot="1">
      <c r="A152" s="88" t="s">
        <v>102</v>
      </c>
      <c r="B152" s="92">
        <v>951</v>
      </c>
      <c r="C152" s="93" t="s">
        <v>67</v>
      </c>
      <c r="D152" s="93" t="s">
        <v>296</v>
      </c>
      <c r="E152" s="93" t="s">
        <v>96</v>
      </c>
      <c r="F152" s="93"/>
      <c r="G152" s="98">
        <v>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88" t="s">
        <v>103</v>
      </c>
      <c r="B153" s="92">
        <v>951</v>
      </c>
      <c r="C153" s="93" t="s">
        <v>67</v>
      </c>
      <c r="D153" s="93" t="s">
        <v>296</v>
      </c>
      <c r="E153" s="93" t="s">
        <v>97</v>
      </c>
      <c r="F153" s="93"/>
      <c r="G153" s="98">
        <v>80.3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114" t="s">
        <v>148</v>
      </c>
      <c r="B154" s="90">
        <v>951</v>
      </c>
      <c r="C154" s="91" t="s">
        <v>67</v>
      </c>
      <c r="D154" s="91" t="s">
        <v>297</v>
      </c>
      <c r="E154" s="91" t="s">
        <v>5</v>
      </c>
      <c r="F154" s="91"/>
      <c r="G154" s="16">
        <f>G155+G158</f>
        <v>652.0000000000001</v>
      </c>
      <c r="H154" s="32">
        <f aca="true" t="shared" si="23" ref="H154:W154">H155</f>
        <v>0</v>
      </c>
      <c r="I154" s="32">
        <f t="shared" si="23"/>
        <v>0</v>
      </c>
      <c r="J154" s="32">
        <f t="shared" si="23"/>
        <v>0</v>
      </c>
      <c r="K154" s="32">
        <f t="shared" si="23"/>
        <v>0</v>
      </c>
      <c r="L154" s="32">
        <f t="shared" si="23"/>
        <v>0</v>
      </c>
      <c r="M154" s="32">
        <f t="shared" si="23"/>
        <v>0</v>
      </c>
      <c r="N154" s="32">
        <f t="shared" si="23"/>
        <v>0</v>
      </c>
      <c r="O154" s="32">
        <f t="shared" si="23"/>
        <v>0</v>
      </c>
      <c r="P154" s="32">
        <f t="shared" si="23"/>
        <v>0</v>
      </c>
      <c r="Q154" s="32">
        <f t="shared" si="23"/>
        <v>0</v>
      </c>
      <c r="R154" s="32">
        <f t="shared" si="23"/>
        <v>0</v>
      </c>
      <c r="S154" s="32">
        <f t="shared" si="23"/>
        <v>0</v>
      </c>
      <c r="T154" s="32">
        <f t="shared" si="23"/>
        <v>0</v>
      </c>
      <c r="U154" s="32">
        <f t="shared" si="23"/>
        <v>0</v>
      </c>
      <c r="V154" s="32">
        <f t="shared" si="23"/>
        <v>0</v>
      </c>
      <c r="W154" s="32">
        <f t="shared" si="23"/>
        <v>0</v>
      </c>
      <c r="X154" s="67">
        <f>X155</f>
        <v>332.248</v>
      </c>
      <c r="Y154" s="59">
        <f>X154/G148*100</f>
        <v>94.52290184921763</v>
      </c>
    </row>
    <row r="155" spans="1:25" ht="32.25" outlineLevel="6" thickBot="1">
      <c r="A155" s="5" t="s">
        <v>94</v>
      </c>
      <c r="B155" s="21">
        <v>951</v>
      </c>
      <c r="C155" s="6" t="s">
        <v>67</v>
      </c>
      <c r="D155" s="6" t="s">
        <v>297</v>
      </c>
      <c r="E155" s="6" t="s">
        <v>91</v>
      </c>
      <c r="F155" s="6"/>
      <c r="G155" s="7">
        <f>G156+G157</f>
        <v>619.4000000000001</v>
      </c>
      <c r="H155" s="2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45"/>
      <c r="X155" s="65">
        <v>332.248</v>
      </c>
      <c r="Y155" s="59">
        <f>X155/G149*100</f>
        <v>27687.333333333332</v>
      </c>
    </row>
    <row r="156" spans="1:25" ht="32.25" outlineLevel="6" thickBot="1">
      <c r="A156" s="88" t="s">
        <v>275</v>
      </c>
      <c r="B156" s="92">
        <v>951</v>
      </c>
      <c r="C156" s="93" t="s">
        <v>67</v>
      </c>
      <c r="D156" s="93" t="s">
        <v>297</v>
      </c>
      <c r="E156" s="93" t="s">
        <v>92</v>
      </c>
      <c r="F156" s="115"/>
      <c r="G156" s="98">
        <v>476.6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88" t="s">
        <v>270</v>
      </c>
      <c r="B157" s="92">
        <v>951</v>
      </c>
      <c r="C157" s="93" t="s">
        <v>67</v>
      </c>
      <c r="D157" s="93" t="s">
        <v>297</v>
      </c>
      <c r="E157" s="93" t="s">
        <v>271</v>
      </c>
      <c r="F157" s="115"/>
      <c r="G157" s="98">
        <v>142.8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5" t="s">
        <v>101</v>
      </c>
      <c r="B158" s="21">
        <v>951</v>
      </c>
      <c r="C158" s="6" t="s">
        <v>67</v>
      </c>
      <c r="D158" s="6" t="s">
        <v>297</v>
      </c>
      <c r="E158" s="6" t="s">
        <v>95</v>
      </c>
      <c r="F158" s="116"/>
      <c r="G158" s="7">
        <f>G159+G160</f>
        <v>32.6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88" t="s">
        <v>102</v>
      </c>
      <c r="B159" s="92">
        <v>951</v>
      </c>
      <c r="C159" s="93" t="s">
        <v>67</v>
      </c>
      <c r="D159" s="93" t="s">
        <v>297</v>
      </c>
      <c r="E159" s="93" t="s">
        <v>96</v>
      </c>
      <c r="F159" s="115"/>
      <c r="G159" s="98"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4.5" customHeight="1" outlineLevel="6" thickBot="1">
      <c r="A160" s="88" t="s">
        <v>103</v>
      </c>
      <c r="B160" s="92">
        <v>951</v>
      </c>
      <c r="C160" s="93" t="s">
        <v>67</v>
      </c>
      <c r="D160" s="93" t="s">
        <v>297</v>
      </c>
      <c r="E160" s="93" t="s">
        <v>97</v>
      </c>
      <c r="F160" s="115"/>
      <c r="G160" s="98">
        <v>32.6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16.5" outlineLevel="6" thickBot="1">
      <c r="A161" s="13" t="s">
        <v>149</v>
      </c>
      <c r="B161" s="19">
        <v>951</v>
      </c>
      <c r="C161" s="11" t="s">
        <v>67</v>
      </c>
      <c r="D161" s="11" t="s">
        <v>278</v>
      </c>
      <c r="E161" s="11" t="s">
        <v>5</v>
      </c>
      <c r="F161" s="11"/>
      <c r="G161" s="12">
        <f>G169+G176+G162+G180</f>
        <v>9179.6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48" outlineLevel="6" thickBot="1">
      <c r="A162" s="114" t="s">
        <v>238</v>
      </c>
      <c r="B162" s="90">
        <v>951</v>
      </c>
      <c r="C162" s="107" t="s">
        <v>67</v>
      </c>
      <c r="D162" s="107" t="s">
        <v>298</v>
      </c>
      <c r="E162" s="107" t="s">
        <v>5</v>
      </c>
      <c r="F162" s="107"/>
      <c r="G162" s="123">
        <f>G163+G166</f>
        <v>100</v>
      </c>
      <c r="H162" s="32">
        <f aca="true" t="shared" si="24" ref="H162:W162">H164</f>
        <v>0</v>
      </c>
      <c r="I162" s="32">
        <f t="shared" si="24"/>
        <v>0</v>
      </c>
      <c r="J162" s="32">
        <f t="shared" si="24"/>
        <v>0</v>
      </c>
      <c r="K162" s="32">
        <f t="shared" si="24"/>
        <v>0</v>
      </c>
      <c r="L162" s="32">
        <f t="shared" si="24"/>
        <v>0</v>
      </c>
      <c r="M162" s="32">
        <f t="shared" si="24"/>
        <v>0</v>
      </c>
      <c r="N162" s="32">
        <f t="shared" si="24"/>
        <v>0</v>
      </c>
      <c r="O162" s="32">
        <f t="shared" si="24"/>
        <v>0</v>
      </c>
      <c r="P162" s="32">
        <f t="shared" si="24"/>
        <v>0</v>
      </c>
      <c r="Q162" s="32">
        <f t="shared" si="24"/>
        <v>0</v>
      </c>
      <c r="R162" s="32">
        <f t="shared" si="24"/>
        <v>0</v>
      </c>
      <c r="S162" s="32">
        <f t="shared" si="24"/>
        <v>0</v>
      </c>
      <c r="T162" s="32">
        <f t="shared" si="24"/>
        <v>0</v>
      </c>
      <c r="U162" s="32">
        <f t="shared" si="24"/>
        <v>0</v>
      </c>
      <c r="V162" s="32">
        <f t="shared" si="24"/>
        <v>0</v>
      </c>
      <c r="W162" s="32">
        <f t="shared" si="24"/>
        <v>0</v>
      </c>
      <c r="X162" s="67">
        <f>X164</f>
        <v>330.176</v>
      </c>
      <c r="Y162" s="59">
        <f>X162/G156*100</f>
        <v>69.27738145195131</v>
      </c>
    </row>
    <row r="163" spans="1:25" ht="32.25" outlineLevel="6" thickBot="1">
      <c r="A163" s="5" t="s">
        <v>207</v>
      </c>
      <c r="B163" s="21">
        <v>951</v>
      </c>
      <c r="C163" s="6" t="s">
        <v>67</v>
      </c>
      <c r="D163" s="6" t="s">
        <v>299</v>
      </c>
      <c r="E163" s="6" t="s">
        <v>5</v>
      </c>
      <c r="F163" s="11"/>
      <c r="G163" s="7">
        <f>G164</f>
        <v>80</v>
      </c>
      <c r="H163" s="83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152"/>
      <c r="Y163" s="59"/>
    </row>
    <row r="164" spans="1:25" ht="32.25" outlineLevel="6" thickBot="1">
      <c r="A164" s="88" t="s">
        <v>101</v>
      </c>
      <c r="B164" s="92">
        <v>951</v>
      </c>
      <c r="C164" s="93" t="s">
        <v>67</v>
      </c>
      <c r="D164" s="93" t="s">
        <v>299</v>
      </c>
      <c r="E164" s="93" t="s">
        <v>95</v>
      </c>
      <c r="F164" s="11"/>
      <c r="G164" s="98">
        <f>G165</f>
        <v>80</v>
      </c>
      <c r="H164" s="2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45"/>
      <c r="X164" s="65">
        <v>330.176</v>
      </c>
      <c r="Y164" s="59">
        <f>X164/G158*100</f>
        <v>1012.8098159509202</v>
      </c>
    </row>
    <row r="165" spans="1:25" ht="32.25" outlineLevel="6" thickBot="1">
      <c r="A165" s="88" t="s">
        <v>103</v>
      </c>
      <c r="B165" s="92">
        <v>951</v>
      </c>
      <c r="C165" s="93" t="s">
        <v>67</v>
      </c>
      <c r="D165" s="93" t="s">
        <v>299</v>
      </c>
      <c r="E165" s="93" t="s">
        <v>97</v>
      </c>
      <c r="F165" s="11"/>
      <c r="G165" s="98">
        <v>80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48" outlineLevel="6" thickBot="1">
      <c r="A166" s="5" t="s">
        <v>206</v>
      </c>
      <c r="B166" s="21">
        <v>951</v>
      </c>
      <c r="C166" s="6" t="s">
        <v>67</v>
      </c>
      <c r="D166" s="6" t="s">
        <v>300</v>
      </c>
      <c r="E166" s="6" t="s">
        <v>5</v>
      </c>
      <c r="F166" s="11"/>
      <c r="G166" s="7">
        <f>G167</f>
        <v>20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18.75" customHeight="1" outlineLevel="6" thickBot="1">
      <c r="A167" s="88" t="s">
        <v>101</v>
      </c>
      <c r="B167" s="92">
        <v>951</v>
      </c>
      <c r="C167" s="93" t="s">
        <v>67</v>
      </c>
      <c r="D167" s="93" t="s">
        <v>300</v>
      </c>
      <c r="E167" s="93" t="s">
        <v>95</v>
      </c>
      <c r="F167" s="11"/>
      <c r="G167" s="98">
        <f>G168</f>
        <v>20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32.25" outlineLevel="6" thickBot="1">
      <c r="A168" s="88" t="s">
        <v>103</v>
      </c>
      <c r="B168" s="92">
        <v>951</v>
      </c>
      <c r="C168" s="93" t="s">
        <v>67</v>
      </c>
      <c r="D168" s="93" t="s">
        <v>300</v>
      </c>
      <c r="E168" s="93" t="s">
        <v>97</v>
      </c>
      <c r="F168" s="11"/>
      <c r="G168" s="98">
        <v>20</v>
      </c>
      <c r="H168" s="86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6.75" customHeight="1" outlineLevel="6" thickBot="1">
      <c r="A169" s="94" t="s">
        <v>239</v>
      </c>
      <c r="B169" s="90">
        <v>951</v>
      </c>
      <c r="C169" s="91" t="s">
        <v>67</v>
      </c>
      <c r="D169" s="91" t="s">
        <v>301</v>
      </c>
      <c r="E169" s="91" t="s">
        <v>5</v>
      </c>
      <c r="F169" s="91"/>
      <c r="G169" s="16">
        <f>G170+G173</f>
        <v>100</v>
      </c>
      <c r="H169" s="86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5" t="s">
        <v>150</v>
      </c>
      <c r="B170" s="21">
        <v>951</v>
      </c>
      <c r="C170" s="6" t="s">
        <v>67</v>
      </c>
      <c r="D170" s="6" t="s">
        <v>302</v>
      </c>
      <c r="E170" s="6" t="s">
        <v>5</v>
      </c>
      <c r="F170" s="6"/>
      <c r="G170" s="7">
        <f>G171</f>
        <v>60</v>
      </c>
      <c r="H170" s="86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88" t="s">
        <v>101</v>
      </c>
      <c r="B171" s="92">
        <v>951</v>
      </c>
      <c r="C171" s="93" t="s">
        <v>67</v>
      </c>
      <c r="D171" s="93" t="s">
        <v>302</v>
      </c>
      <c r="E171" s="93" t="s">
        <v>95</v>
      </c>
      <c r="F171" s="93"/>
      <c r="G171" s="98">
        <f>G172</f>
        <v>60</v>
      </c>
      <c r="H171" s="86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33" customHeight="1" outlineLevel="6" thickBot="1">
      <c r="A172" s="88" t="s">
        <v>103</v>
      </c>
      <c r="B172" s="92">
        <v>951</v>
      </c>
      <c r="C172" s="93" t="s">
        <v>67</v>
      </c>
      <c r="D172" s="93" t="s">
        <v>302</v>
      </c>
      <c r="E172" s="93" t="s">
        <v>97</v>
      </c>
      <c r="F172" s="93"/>
      <c r="G172" s="98">
        <v>60</v>
      </c>
      <c r="H172" s="86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</row>
    <row r="173" spans="1:25" ht="32.25" outlineLevel="6" thickBot="1">
      <c r="A173" s="5" t="s">
        <v>151</v>
      </c>
      <c r="B173" s="21">
        <v>951</v>
      </c>
      <c r="C173" s="6" t="s">
        <v>67</v>
      </c>
      <c r="D173" s="6" t="s">
        <v>303</v>
      </c>
      <c r="E173" s="6" t="s">
        <v>5</v>
      </c>
      <c r="F173" s="6"/>
      <c r="G173" s="7">
        <f>G174</f>
        <v>40</v>
      </c>
      <c r="H173" s="86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</row>
    <row r="174" spans="1:25" ht="32.25" outlineLevel="6" thickBot="1">
      <c r="A174" s="88" t="s">
        <v>101</v>
      </c>
      <c r="B174" s="92">
        <v>951</v>
      </c>
      <c r="C174" s="93" t="s">
        <v>67</v>
      </c>
      <c r="D174" s="93" t="s">
        <v>303</v>
      </c>
      <c r="E174" s="93" t="s">
        <v>95</v>
      </c>
      <c r="F174" s="93"/>
      <c r="G174" s="98">
        <f>G175</f>
        <v>40</v>
      </c>
      <c r="H174" s="86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32.25" outlineLevel="6" thickBot="1">
      <c r="A175" s="88" t="s">
        <v>103</v>
      </c>
      <c r="B175" s="92">
        <v>951</v>
      </c>
      <c r="C175" s="93" t="s">
        <v>67</v>
      </c>
      <c r="D175" s="93" t="s">
        <v>303</v>
      </c>
      <c r="E175" s="93" t="s">
        <v>97</v>
      </c>
      <c r="F175" s="93"/>
      <c r="G175" s="98">
        <v>40</v>
      </c>
      <c r="H175" s="86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32.25" outlineLevel="6" thickBot="1">
      <c r="A176" s="94" t="s">
        <v>240</v>
      </c>
      <c r="B176" s="90">
        <v>951</v>
      </c>
      <c r="C176" s="91" t="s">
        <v>67</v>
      </c>
      <c r="D176" s="91" t="s">
        <v>304</v>
      </c>
      <c r="E176" s="91" t="s">
        <v>5</v>
      </c>
      <c r="F176" s="91"/>
      <c r="G176" s="16">
        <f>G177</f>
        <v>100</v>
      </c>
      <c r="H176" s="86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</row>
    <row r="177" spans="1:25" ht="48" outlineLevel="6" thickBot="1">
      <c r="A177" s="5" t="s">
        <v>152</v>
      </c>
      <c r="B177" s="21">
        <v>951</v>
      </c>
      <c r="C177" s="6" t="s">
        <v>67</v>
      </c>
      <c r="D177" s="6" t="s">
        <v>305</v>
      </c>
      <c r="E177" s="6" t="s">
        <v>5</v>
      </c>
      <c r="F177" s="6"/>
      <c r="G177" s="7">
        <f>G178</f>
        <v>100</v>
      </c>
      <c r="H177" s="32">
        <f aca="true" t="shared" si="25" ref="H177:W177">H178</f>
        <v>0</v>
      </c>
      <c r="I177" s="32">
        <f t="shared" si="25"/>
        <v>0</v>
      </c>
      <c r="J177" s="32">
        <f t="shared" si="25"/>
        <v>0</v>
      </c>
      <c r="K177" s="32">
        <f t="shared" si="25"/>
        <v>0</v>
      </c>
      <c r="L177" s="32">
        <f t="shared" si="25"/>
        <v>0</v>
      </c>
      <c r="M177" s="32">
        <f t="shared" si="25"/>
        <v>0</v>
      </c>
      <c r="N177" s="32">
        <f t="shared" si="25"/>
        <v>0</v>
      </c>
      <c r="O177" s="32">
        <f t="shared" si="25"/>
        <v>0</v>
      </c>
      <c r="P177" s="32">
        <f t="shared" si="25"/>
        <v>0</v>
      </c>
      <c r="Q177" s="32">
        <f t="shared" si="25"/>
        <v>0</v>
      </c>
      <c r="R177" s="32">
        <f t="shared" si="25"/>
        <v>0</v>
      </c>
      <c r="S177" s="32">
        <f t="shared" si="25"/>
        <v>0</v>
      </c>
      <c r="T177" s="32">
        <f t="shared" si="25"/>
        <v>0</v>
      </c>
      <c r="U177" s="32">
        <f t="shared" si="25"/>
        <v>0</v>
      </c>
      <c r="V177" s="32">
        <f t="shared" si="25"/>
        <v>0</v>
      </c>
      <c r="W177" s="32">
        <f t="shared" si="25"/>
        <v>0</v>
      </c>
      <c r="X177" s="67">
        <f>X178</f>
        <v>409.75398</v>
      </c>
      <c r="Y177" s="59">
        <f>X177/G171*100</f>
        <v>682.9233</v>
      </c>
    </row>
    <row r="178" spans="1:25" ht="32.25" outlineLevel="6" thickBot="1">
      <c r="A178" s="88" t="s">
        <v>101</v>
      </c>
      <c r="B178" s="92">
        <v>951</v>
      </c>
      <c r="C178" s="93" t="s">
        <v>67</v>
      </c>
      <c r="D178" s="93" t="s">
        <v>305</v>
      </c>
      <c r="E178" s="93" t="s">
        <v>95</v>
      </c>
      <c r="F178" s="93"/>
      <c r="G178" s="98">
        <f>G179</f>
        <v>100</v>
      </c>
      <c r="H178" s="27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45"/>
      <c r="X178" s="65">
        <v>409.75398</v>
      </c>
      <c r="Y178" s="59">
        <f>X178/G172*100</f>
        <v>682.9233</v>
      </c>
    </row>
    <row r="179" spans="1:25" ht="32.25" outlineLevel="6" thickBot="1">
      <c r="A179" s="88" t="s">
        <v>103</v>
      </c>
      <c r="B179" s="92">
        <v>951</v>
      </c>
      <c r="C179" s="93" t="s">
        <v>67</v>
      </c>
      <c r="D179" s="93" t="s">
        <v>305</v>
      </c>
      <c r="E179" s="93" t="s">
        <v>97</v>
      </c>
      <c r="F179" s="93"/>
      <c r="G179" s="98">
        <v>100</v>
      </c>
      <c r="H179" s="86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75"/>
      <c r="Y179" s="59"/>
    </row>
    <row r="180" spans="1:25" ht="48" outlineLevel="6" thickBot="1">
      <c r="A180" s="94" t="s">
        <v>394</v>
      </c>
      <c r="B180" s="90">
        <v>951</v>
      </c>
      <c r="C180" s="91" t="s">
        <v>67</v>
      </c>
      <c r="D180" s="91" t="s">
        <v>390</v>
      </c>
      <c r="E180" s="91" t="s">
        <v>5</v>
      </c>
      <c r="F180" s="91"/>
      <c r="G180" s="145">
        <f>G181+G185+G183</f>
        <v>8879.6</v>
      </c>
      <c r="H180" s="86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75"/>
      <c r="Y180" s="59"/>
    </row>
    <row r="181" spans="1:25" ht="16.5" outlineLevel="6" thickBot="1">
      <c r="A181" s="5" t="s">
        <v>123</v>
      </c>
      <c r="B181" s="21">
        <v>951</v>
      </c>
      <c r="C181" s="6" t="s">
        <v>67</v>
      </c>
      <c r="D181" s="6" t="s">
        <v>390</v>
      </c>
      <c r="E181" s="6" t="s">
        <v>122</v>
      </c>
      <c r="F181" s="6"/>
      <c r="G181" s="149">
        <f>G182</f>
        <v>5375.6</v>
      </c>
      <c r="H181" s="86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75"/>
      <c r="Y181" s="59"/>
    </row>
    <row r="182" spans="1:25" ht="48" outlineLevel="6" thickBot="1">
      <c r="A182" s="99" t="s">
        <v>215</v>
      </c>
      <c r="B182" s="92">
        <v>951</v>
      </c>
      <c r="C182" s="93" t="s">
        <v>67</v>
      </c>
      <c r="D182" s="93" t="s">
        <v>390</v>
      </c>
      <c r="E182" s="93" t="s">
        <v>89</v>
      </c>
      <c r="F182" s="93"/>
      <c r="G182" s="144">
        <v>5375.6</v>
      </c>
      <c r="H182" s="8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75"/>
      <c r="Y182" s="59"/>
    </row>
    <row r="183" spans="1:25" ht="16.5" outlineLevel="6" thickBot="1">
      <c r="A183" s="5" t="s">
        <v>123</v>
      </c>
      <c r="B183" s="21">
        <v>951</v>
      </c>
      <c r="C183" s="6" t="s">
        <v>67</v>
      </c>
      <c r="D183" s="6" t="s">
        <v>395</v>
      </c>
      <c r="E183" s="6" t="s">
        <v>122</v>
      </c>
      <c r="F183" s="6"/>
      <c r="G183" s="149">
        <f>G184</f>
        <v>210</v>
      </c>
      <c r="H183" s="86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75"/>
      <c r="Y183" s="59"/>
    </row>
    <row r="184" spans="1:25" ht="16.5" outlineLevel="6" thickBot="1">
      <c r="A184" s="96" t="s">
        <v>87</v>
      </c>
      <c r="B184" s="92">
        <v>951</v>
      </c>
      <c r="C184" s="93" t="s">
        <v>67</v>
      </c>
      <c r="D184" s="93" t="s">
        <v>395</v>
      </c>
      <c r="E184" s="93" t="s">
        <v>88</v>
      </c>
      <c r="F184" s="93"/>
      <c r="G184" s="144">
        <v>210</v>
      </c>
      <c r="H184" s="86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75"/>
      <c r="Y184" s="59"/>
    </row>
    <row r="185" spans="1:25" ht="16.5" outlineLevel="6" thickBot="1">
      <c r="A185" s="5" t="s">
        <v>123</v>
      </c>
      <c r="B185" s="21">
        <v>951</v>
      </c>
      <c r="C185" s="6" t="s">
        <v>67</v>
      </c>
      <c r="D185" s="6" t="s">
        <v>393</v>
      </c>
      <c r="E185" s="6" t="s">
        <v>122</v>
      </c>
      <c r="F185" s="6"/>
      <c r="G185" s="149">
        <f>G186</f>
        <v>3294</v>
      </c>
      <c r="H185" s="40">
        <f aca="true" t="shared" si="26" ref="H185:X186">H186</f>
        <v>0</v>
      </c>
      <c r="I185" s="40">
        <f t="shared" si="26"/>
        <v>0</v>
      </c>
      <c r="J185" s="40">
        <f t="shared" si="26"/>
        <v>0</v>
      </c>
      <c r="K185" s="40">
        <f t="shared" si="26"/>
        <v>0</v>
      </c>
      <c r="L185" s="40">
        <f t="shared" si="26"/>
        <v>0</v>
      </c>
      <c r="M185" s="40">
        <f t="shared" si="26"/>
        <v>0</v>
      </c>
      <c r="N185" s="40">
        <f t="shared" si="26"/>
        <v>0</v>
      </c>
      <c r="O185" s="40">
        <f t="shared" si="26"/>
        <v>0</v>
      </c>
      <c r="P185" s="40">
        <f t="shared" si="26"/>
        <v>0</v>
      </c>
      <c r="Q185" s="40">
        <f t="shared" si="26"/>
        <v>0</v>
      </c>
      <c r="R185" s="40">
        <f t="shared" si="26"/>
        <v>0</v>
      </c>
      <c r="S185" s="40">
        <f t="shared" si="26"/>
        <v>0</v>
      </c>
      <c r="T185" s="40">
        <f t="shared" si="26"/>
        <v>0</v>
      </c>
      <c r="U185" s="40">
        <f t="shared" si="26"/>
        <v>0</v>
      </c>
      <c r="V185" s="40">
        <f t="shared" si="26"/>
        <v>0</v>
      </c>
      <c r="W185" s="40">
        <f t="shared" si="26"/>
        <v>0</v>
      </c>
      <c r="X185" s="72">
        <f t="shared" si="26"/>
        <v>1027.32</v>
      </c>
      <c r="Y185" s="59">
        <f>X185/G177*100</f>
        <v>1027.32</v>
      </c>
    </row>
    <row r="186" spans="1:25" ht="48" outlineLevel="6" thickBot="1">
      <c r="A186" s="99" t="s">
        <v>215</v>
      </c>
      <c r="B186" s="92">
        <v>951</v>
      </c>
      <c r="C186" s="93" t="s">
        <v>67</v>
      </c>
      <c r="D186" s="93" t="s">
        <v>393</v>
      </c>
      <c r="E186" s="93" t="s">
        <v>89</v>
      </c>
      <c r="F186" s="93"/>
      <c r="G186" s="98">
        <v>3294</v>
      </c>
      <c r="H186" s="32">
        <f t="shared" si="26"/>
        <v>0</v>
      </c>
      <c r="I186" s="32">
        <f t="shared" si="26"/>
        <v>0</v>
      </c>
      <c r="J186" s="32">
        <f t="shared" si="26"/>
        <v>0</v>
      </c>
      <c r="K186" s="32">
        <f t="shared" si="26"/>
        <v>0</v>
      </c>
      <c r="L186" s="32">
        <f t="shared" si="26"/>
        <v>0</v>
      </c>
      <c r="M186" s="32">
        <f t="shared" si="26"/>
        <v>0</v>
      </c>
      <c r="N186" s="32">
        <f t="shared" si="26"/>
        <v>0</v>
      </c>
      <c r="O186" s="32">
        <f t="shared" si="26"/>
        <v>0</v>
      </c>
      <c r="P186" s="32">
        <f t="shared" si="26"/>
        <v>0</v>
      </c>
      <c r="Q186" s="32">
        <f t="shared" si="26"/>
        <v>0</v>
      </c>
      <c r="R186" s="32">
        <f t="shared" si="26"/>
        <v>0</v>
      </c>
      <c r="S186" s="32">
        <f t="shared" si="26"/>
        <v>0</v>
      </c>
      <c r="T186" s="32">
        <f t="shared" si="26"/>
        <v>0</v>
      </c>
      <c r="U186" s="32">
        <f t="shared" si="26"/>
        <v>0</v>
      </c>
      <c r="V186" s="32">
        <f t="shared" si="26"/>
        <v>0</v>
      </c>
      <c r="W186" s="32">
        <f t="shared" si="26"/>
        <v>0</v>
      </c>
      <c r="X186" s="67">
        <f t="shared" si="26"/>
        <v>1027.32</v>
      </c>
      <c r="Y186" s="59">
        <f>X186/G178*100</f>
        <v>1027.32</v>
      </c>
    </row>
    <row r="187" spans="1:25" ht="16.5" outlineLevel="6" thickBot="1">
      <c r="A187" s="117" t="s">
        <v>153</v>
      </c>
      <c r="B187" s="131">
        <v>951</v>
      </c>
      <c r="C187" s="39" t="s">
        <v>154</v>
      </c>
      <c r="D187" s="39" t="s">
        <v>278</v>
      </c>
      <c r="E187" s="39" t="s">
        <v>5</v>
      </c>
      <c r="F187" s="118"/>
      <c r="G187" s="119">
        <f>G188</f>
        <v>1624</v>
      </c>
      <c r="H187" s="34">
        <f aca="true" t="shared" si="27" ref="H187:X187">H193</f>
        <v>0</v>
      </c>
      <c r="I187" s="34">
        <f t="shared" si="27"/>
        <v>0</v>
      </c>
      <c r="J187" s="34">
        <f t="shared" si="27"/>
        <v>0</v>
      </c>
      <c r="K187" s="34">
        <f t="shared" si="27"/>
        <v>0</v>
      </c>
      <c r="L187" s="34">
        <f t="shared" si="27"/>
        <v>0</v>
      </c>
      <c r="M187" s="34">
        <f t="shared" si="27"/>
        <v>0</v>
      </c>
      <c r="N187" s="34">
        <f t="shared" si="27"/>
        <v>0</v>
      </c>
      <c r="O187" s="34">
        <f t="shared" si="27"/>
        <v>0</v>
      </c>
      <c r="P187" s="34">
        <f t="shared" si="27"/>
        <v>0</v>
      </c>
      <c r="Q187" s="34">
        <f t="shared" si="27"/>
        <v>0</v>
      </c>
      <c r="R187" s="34">
        <f t="shared" si="27"/>
        <v>0</v>
      </c>
      <c r="S187" s="34">
        <f t="shared" si="27"/>
        <v>0</v>
      </c>
      <c r="T187" s="34">
        <f t="shared" si="27"/>
        <v>0</v>
      </c>
      <c r="U187" s="34">
        <f t="shared" si="27"/>
        <v>0</v>
      </c>
      <c r="V187" s="34">
        <f t="shared" si="27"/>
        <v>0</v>
      </c>
      <c r="W187" s="34">
        <f t="shared" si="27"/>
        <v>0</v>
      </c>
      <c r="X187" s="68">
        <f t="shared" si="27"/>
        <v>1027.32</v>
      </c>
      <c r="Y187" s="59">
        <f>X187/G179*100</f>
        <v>1027.32</v>
      </c>
    </row>
    <row r="188" spans="1:25" ht="16.5" outlineLevel="6" thickBot="1">
      <c r="A188" s="30" t="s">
        <v>82</v>
      </c>
      <c r="B188" s="19">
        <v>951</v>
      </c>
      <c r="C188" s="9" t="s">
        <v>83</v>
      </c>
      <c r="D188" s="9" t="s">
        <v>278</v>
      </c>
      <c r="E188" s="9" t="s">
        <v>5</v>
      </c>
      <c r="F188" s="120" t="s">
        <v>5</v>
      </c>
      <c r="G188" s="31">
        <f>G189</f>
        <v>1624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82"/>
      <c r="Y188" s="59"/>
    </row>
    <row r="189" spans="1:25" ht="32.25" outlineLevel="6" thickBot="1">
      <c r="A189" s="112" t="s">
        <v>138</v>
      </c>
      <c r="B189" s="19">
        <v>951</v>
      </c>
      <c r="C189" s="11" t="s">
        <v>83</v>
      </c>
      <c r="D189" s="11" t="s">
        <v>279</v>
      </c>
      <c r="E189" s="11" t="s">
        <v>5</v>
      </c>
      <c r="F189" s="121"/>
      <c r="G189" s="32">
        <f>G190</f>
        <v>1624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82"/>
      <c r="Y189" s="59"/>
    </row>
    <row r="190" spans="1:25" ht="32.25" outlineLevel="6" thickBot="1">
      <c r="A190" s="112" t="s">
        <v>139</v>
      </c>
      <c r="B190" s="19">
        <v>951</v>
      </c>
      <c r="C190" s="11" t="s">
        <v>83</v>
      </c>
      <c r="D190" s="11" t="s">
        <v>280</v>
      </c>
      <c r="E190" s="11" t="s">
        <v>5</v>
      </c>
      <c r="F190" s="121"/>
      <c r="G190" s="32">
        <f>G191</f>
        <v>1624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82"/>
      <c r="Y190" s="59"/>
    </row>
    <row r="191" spans="1:25" ht="32.25" outlineLevel="6" thickBot="1">
      <c r="A191" s="89" t="s">
        <v>38</v>
      </c>
      <c r="B191" s="90">
        <v>951</v>
      </c>
      <c r="C191" s="91" t="s">
        <v>83</v>
      </c>
      <c r="D191" s="91" t="s">
        <v>306</v>
      </c>
      <c r="E191" s="91" t="s">
        <v>5</v>
      </c>
      <c r="F191" s="122" t="s">
        <v>5</v>
      </c>
      <c r="G191" s="35">
        <f>G192</f>
        <v>1624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2"/>
      <c r="Y191" s="59"/>
    </row>
    <row r="192" spans="1:25" ht="16.5" outlineLevel="6" thickBot="1">
      <c r="A192" s="33" t="s">
        <v>118</v>
      </c>
      <c r="B192" s="133">
        <v>951</v>
      </c>
      <c r="C192" s="6" t="s">
        <v>83</v>
      </c>
      <c r="D192" s="6" t="s">
        <v>306</v>
      </c>
      <c r="E192" s="6" t="s">
        <v>117</v>
      </c>
      <c r="F192" s="116" t="s">
        <v>155</v>
      </c>
      <c r="G192" s="34">
        <v>1624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2"/>
      <c r="Y192" s="59"/>
    </row>
    <row r="193" spans="1:25" ht="32.25" outlineLevel="6" thickBot="1">
      <c r="A193" s="108" t="s">
        <v>52</v>
      </c>
      <c r="B193" s="18">
        <v>951</v>
      </c>
      <c r="C193" s="14" t="s">
        <v>51</v>
      </c>
      <c r="D193" s="14" t="s">
        <v>278</v>
      </c>
      <c r="E193" s="14" t="s">
        <v>5</v>
      </c>
      <c r="F193" s="14"/>
      <c r="G193" s="15">
        <f aca="true" t="shared" si="28" ref="G193:G198">G194</f>
        <v>50</v>
      </c>
      <c r="H193" s="27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45"/>
      <c r="X193" s="65">
        <v>1027.32</v>
      </c>
      <c r="Y193" s="59">
        <f aca="true" t="shared" si="29" ref="Y193:Y198">X193/G187*100</f>
        <v>63.25862068965517</v>
      </c>
    </row>
    <row r="194" spans="1:25" ht="18" customHeight="1" outlineLevel="6" thickBot="1">
      <c r="A194" s="8" t="s">
        <v>31</v>
      </c>
      <c r="B194" s="19">
        <v>951</v>
      </c>
      <c r="C194" s="9" t="s">
        <v>10</v>
      </c>
      <c r="D194" s="9" t="s">
        <v>278</v>
      </c>
      <c r="E194" s="9" t="s">
        <v>5</v>
      </c>
      <c r="F194" s="9"/>
      <c r="G194" s="10">
        <f t="shared" si="28"/>
        <v>50</v>
      </c>
      <c r="H194" s="29" t="e">
        <f>H195+#REF!</f>
        <v>#REF!</v>
      </c>
      <c r="I194" s="29" t="e">
        <f>I195+#REF!</f>
        <v>#REF!</v>
      </c>
      <c r="J194" s="29" t="e">
        <f>J195+#REF!</f>
        <v>#REF!</v>
      </c>
      <c r="K194" s="29" t="e">
        <f>K195+#REF!</f>
        <v>#REF!</v>
      </c>
      <c r="L194" s="29" t="e">
        <f>L195+#REF!</f>
        <v>#REF!</v>
      </c>
      <c r="M194" s="29" t="e">
        <f>M195+#REF!</f>
        <v>#REF!</v>
      </c>
      <c r="N194" s="29" t="e">
        <f>N195+#REF!</f>
        <v>#REF!</v>
      </c>
      <c r="O194" s="29" t="e">
        <f>O195+#REF!</f>
        <v>#REF!</v>
      </c>
      <c r="P194" s="29" t="e">
        <f>P195+#REF!</f>
        <v>#REF!</v>
      </c>
      <c r="Q194" s="29" t="e">
        <f>Q195+#REF!</f>
        <v>#REF!</v>
      </c>
      <c r="R194" s="29" t="e">
        <f>R195+#REF!</f>
        <v>#REF!</v>
      </c>
      <c r="S194" s="29" t="e">
        <f>S195+#REF!</f>
        <v>#REF!</v>
      </c>
      <c r="T194" s="29" t="e">
        <f>T195+#REF!</f>
        <v>#REF!</v>
      </c>
      <c r="U194" s="29" t="e">
        <f>U195+#REF!</f>
        <v>#REF!</v>
      </c>
      <c r="V194" s="29" t="e">
        <f>V195+#REF!</f>
        <v>#REF!</v>
      </c>
      <c r="W194" s="29" t="e">
        <f>W195+#REF!</f>
        <v>#REF!</v>
      </c>
      <c r="X194" s="73" t="e">
        <f>X195+#REF!</f>
        <v>#REF!</v>
      </c>
      <c r="Y194" s="59" t="e">
        <f t="shared" si="29"/>
        <v>#REF!</v>
      </c>
    </row>
    <row r="195" spans="1:25" ht="34.5" customHeight="1" outlineLevel="3" thickBot="1">
      <c r="A195" s="112" t="s">
        <v>138</v>
      </c>
      <c r="B195" s="19">
        <v>951</v>
      </c>
      <c r="C195" s="9" t="s">
        <v>10</v>
      </c>
      <c r="D195" s="9" t="s">
        <v>279</v>
      </c>
      <c r="E195" s="9" t="s">
        <v>5</v>
      </c>
      <c r="F195" s="9"/>
      <c r="G195" s="10">
        <f t="shared" si="28"/>
        <v>50</v>
      </c>
      <c r="H195" s="31">
        <f aca="true" t="shared" si="30" ref="H195:X197">H196</f>
        <v>0</v>
      </c>
      <c r="I195" s="31">
        <f t="shared" si="30"/>
        <v>0</v>
      </c>
      <c r="J195" s="31">
        <f t="shared" si="30"/>
        <v>0</v>
      </c>
      <c r="K195" s="31">
        <f t="shared" si="30"/>
        <v>0</v>
      </c>
      <c r="L195" s="31">
        <f t="shared" si="30"/>
        <v>0</v>
      </c>
      <c r="M195" s="31">
        <f t="shared" si="30"/>
        <v>0</v>
      </c>
      <c r="N195" s="31">
        <f t="shared" si="30"/>
        <v>0</v>
      </c>
      <c r="O195" s="31">
        <f t="shared" si="30"/>
        <v>0</v>
      </c>
      <c r="P195" s="31">
        <f t="shared" si="30"/>
        <v>0</v>
      </c>
      <c r="Q195" s="31">
        <f t="shared" si="30"/>
        <v>0</v>
      </c>
      <c r="R195" s="31">
        <f t="shared" si="30"/>
        <v>0</v>
      </c>
      <c r="S195" s="31">
        <f t="shared" si="30"/>
        <v>0</v>
      </c>
      <c r="T195" s="31">
        <f t="shared" si="30"/>
        <v>0</v>
      </c>
      <c r="U195" s="31">
        <f t="shared" si="30"/>
        <v>0</v>
      </c>
      <c r="V195" s="31">
        <f t="shared" si="30"/>
        <v>0</v>
      </c>
      <c r="W195" s="31">
        <f t="shared" si="30"/>
        <v>0</v>
      </c>
      <c r="X195" s="66">
        <f t="shared" si="30"/>
        <v>67.348</v>
      </c>
      <c r="Y195" s="59">
        <f t="shared" si="29"/>
        <v>4.147044334975369</v>
      </c>
    </row>
    <row r="196" spans="1:25" ht="18.75" customHeight="1" outlineLevel="3" thickBot="1">
      <c r="A196" s="112" t="s">
        <v>139</v>
      </c>
      <c r="B196" s="19">
        <v>951</v>
      </c>
      <c r="C196" s="11" t="s">
        <v>10</v>
      </c>
      <c r="D196" s="11" t="s">
        <v>280</v>
      </c>
      <c r="E196" s="11" t="s">
        <v>5</v>
      </c>
      <c r="F196" s="11"/>
      <c r="G196" s="12">
        <f t="shared" si="28"/>
        <v>50</v>
      </c>
      <c r="H196" s="32">
        <f t="shared" si="30"/>
        <v>0</v>
      </c>
      <c r="I196" s="32">
        <f t="shared" si="30"/>
        <v>0</v>
      </c>
      <c r="J196" s="32">
        <f t="shared" si="30"/>
        <v>0</v>
      </c>
      <c r="K196" s="32">
        <f t="shared" si="30"/>
        <v>0</v>
      </c>
      <c r="L196" s="32">
        <f t="shared" si="30"/>
        <v>0</v>
      </c>
      <c r="M196" s="32">
        <f t="shared" si="30"/>
        <v>0</v>
      </c>
      <c r="N196" s="32">
        <f t="shared" si="30"/>
        <v>0</v>
      </c>
      <c r="O196" s="32">
        <f t="shared" si="30"/>
        <v>0</v>
      </c>
      <c r="P196" s="32">
        <f t="shared" si="30"/>
        <v>0</v>
      </c>
      <c r="Q196" s="32">
        <f t="shared" si="30"/>
        <v>0</v>
      </c>
      <c r="R196" s="32">
        <f t="shared" si="30"/>
        <v>0</v>
      </c>
      <c r="S196" s="32">
        <f t="shared" si="30"/>
        <v>0</v>
      </c>
      <c r="T196" s="32">
        <f t="shared" si="30"/>
        <v>0</v>
      </c>
      <c r="U196" s="32">
        <f t="shared" si="30"/>
        <v>0</v>
      </c>
      <c r="V196" s="32">
        <f t="shared" si="30"/>
        <v>0</v>
      </c>
      <c r="W196" s="32">
        <f t="shared" si="30"/>
        <v>0</v>
      </c>
      <c r="X196" s="67">
        <f t="shared" si="30"/>
        <v>67.348</v>
      </c>
      <c r="Y196" s="59">
        <f t="shared" si="29"/>
        <v>4.147044334975369</v>
      </c>
    </row>
    <row r="197" spans="1:25" ht="33.75" customHeight="1" outlineLevel="4" thickBot="1">
      <c r="A197" s="94" t="s">
        <v>156</v>
      </c>
      <c r="B197" s="90">
        <v>951</v>
      </c>
      <c r="C197" s="91" t="s">
        <v>10</v>
      </c>
      <c r="D197" s="91" t="s">
        <v>307</v>
      </c>
      <c r="E197" s="91" t="s">
        <v>5</v>
      </c>
      <c r="F197" s="91"/>
      <c r="G197" s="16">
        <f t="shared" si="28"/>
        <v>50</v>
      </c>
      <c r="H197" s="34">
        <f t="shared" si="30"/>
        <v>0</v>
      </c>
      <c r="I197" s="34">
        <f t="shared" si="30"/>
        <v>0</v>
      </c>
      <c r="J197" s="34">
        <f t="shared" si="30"/>
        <v>0</v>
      </c>
      <c r="K197" s="34">
        <f t="shared" si="30"/>
        <v>0</v>
      </c>
      <c r="L197" s="34">
        <f t="shared" si="30"/>
        <v>0</v>
      </c>
      <c r="M197" s="34">
        <f t="shared" si="30"/>
        <v>0</v>
      </c>
      <c r="N197" s="34">
        <f t="shared" si="30"/>
        <v>0</v>
      </c>
      <c r="O197" s="34">
        <f t="shared" si="30"/>
        <v>0</v>
      </c>
      <c r="P197" s="34">
        <f t="shared" si="30"/>
        <v>0</v>
      </c>
      <c r="Q197" s="34">
        <f t="shared" si="30"/>
        <v>0</v>
      </c>
      <c r="R197" s="34">
        <f t="shared" si="30"/>
        <v>0</v>
      </c>
      <c r="S197" s="34">
        <f t="shared" si="30"/>
        <v>0</v>
      </c>
      <c r="T197" s="34">
        <f t="shared" si="30"/>
        <v>0</v>
      </c>
      <c r="U197" s="34">
        <f t="shared" si="30"/>
        <v>0</v>
      </c>
      <c r="V197" s="34">
        <f t="shared" si="30"/>
        <v>0</v>
      </c>
      <c r="W197" s="34">
        <f t="shared" si="30"/>
        <v>0</v>
      </c>
      <c r="X197" s="68">
        <f t="shared" si="30"/>
        <v>67.348</v>
      </c>
      <c r="Y197" s="59">
        <f t="shared" si="29"/>
        <v>4.147044334975369</v>
      </c>
    </row>
    <row r="198" spans="1:25" ht="32.25" outlineLevel="5" thickBot="1">
      <c r="A198" s="5" t="s">
        <v>101</v>
      </c>
      <c r="B198" s="21">
        <v>951</v>
      </c>
      <c r="C198" s="6" t="s">
        <v>10</v>
      </c>
      <c r="D198" s="6" t="s">
        <v>307</v>
      </c>
      <c r="E198" s="6" t="s">
        <v>95</v>
      </c>
      <c r="F198" s="6"/>
      <c r="G198" s="7">
        <f t="shared" si="28"/>
        <v>50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4"/>
      <c r="X198" s="65">
        <v>67.348</v>
      </c>
      <c r="Y198" s="59">
        <f t="shared" si="29"/>
        <v>4.147044334975369</v>
      </c>
    </row>
    <row r="199" spans="1:25" ht="32.25" outlineLevel="5" thickBot="1">
      <c r="A199" s="88" t="s">
        <v>103</v>
      </c>
      <c r="B199" s="92">
        <v>951</v>
      </c>
      <c r="C199" s="93" t="s">
        <v>10</v>
      </c>
      <c r="D199" s="93" t="s">
        <v>307</v>
      </c>
      <c r="E199" s="93" t="s">
        <v>97</v>
      </c>
      <c r="F199" s="93"/>
      <c r="G199" s="98">
        <v>50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19.5" outlineLevel="6" thickBot="1">
      <c r="A200" s="108" t="s">
        <v>50</v>
      </c>
      <c r="B200" s="18">
        <v>951</v>
      </c>
      <c r="C200" s="14" t="s">
        <v>49</v>
      </c>
      <c r="D200" s="14" t="s">
        <v>278</v>
      </c>
      <c r="E200" s="14" t="s">
        <v>5</v>
      </c>
      <c r="F200" s="14"/>
      <c r="G200" s="15">
        <f>G207+G224+G201</f>
        <v>16500.96</v>
      </c>
      <c r="H200" s="29" t="e">
        <f aca="true" t="shared" si="31" ref="H200:X200">H201+H206</f>
        <v>#REF!</v>
      </c>
      <c r="I200" s="29" t="e">
        <f t="shared" si="31"/>
        <v>#REF!</v>
      </c>
      <c r="J200" s="29" t="e">
        <f t="shared" si="31"/>
        <v>#REF!</v>
      </c>
      <c r="K200" s="29" t="e">
        <f t="shared" si="31"/>
        <v>#REF!</v>
      </c>
      <c r="L200" s="29" t="e">
        <f t="shared" si="31"/>
        <v>#REF!</v>
      </c>
      <c r="M200" s="29" t="e">
        <f t="shared" si="31"/>
        <v>#REF!</v>
      </c>
      <c r="N200" s="29" t="e">
        <f t="shared" si="31"/>
        <v>#REF!</v>
      </c>
      <c r="O200" s="29" t="e">
        <f t="shared" si="31"/>
        <v>#REF!</v>
      </c>
      <c r="P200" s="29" t="e">
        <f t="shared" si="31"/>
        <v>#REF!</v>
      </c>
      <c r="Q200" s="29" t="e">
        <f t="shared" si="31"/>
        <v>#REF!</v>
      </c>
      <c r="R200" s="29" t="e">
        <f t="shared" si="31"/>
        <v>#REF!</v>
      </c>
      <c r="S200" s="29" t="e">
        <f t="shared" si="31"/>
        <v>#REF!</v>
      </c>
      <c r="T200" s="29" t="e">
        <f t="shared" si="31"/>
        <v>#REF!</v>
      </c>
      <c r="U200" s="29" t="e">
        <f t="shared" si="31"/>
        <v>#REF!</v>
      </c>
      <c r="V200" s="29" t="e">
        <f t="shared" si="31"/>
        <v>#REF!</v>
      </c>
      <c r="W200" s="29" t="e">
        <f t="shared" si="31"/>
        <v>#REF!</v>
      </c>
      <c r="X200" s="73" t="e">
        <f t="shared" si="31"/>
        <v>#REF!</v>
      </c>
      <c r="Y200" s="59" t="e">
        <f>X200/G194*100</f>
        <v>#REF!</v>
      </c>
    </row>
    <row r="201" spans="1:25" ht="16.5" outlineLevel="6" thickBot="1">
      <c r="A201" s="80" t="s">
        <v>223</v>
      </c>
      <c r="B201" s="19">
        <v>951</v>
      </c>
      <c r="C201" s="9" t="s">
        <v>225</v>
      </c>
      <c r="D201" s="9" t="s">
        <v>278</v>
      </c>
      <c r="E201" s="9" t="s">
        <v>5</v>
      </c>
      <c r="F201" s="9"/>
      <c r="G201" s="143">
        <f>G202</f>
        <v>400.96</v>
      </c>
      <c r="H201" s="31">
        <f aca="true" t="shared" si="32" ref="H201:X202">H202</f>
        <v>0</v>
      </c>
      <c r="I201" s="31">
        <f t="shared" si="32"/>
        <v>0</v>
      </c>
      <c r="J201" s="31">
        <f t="shared" si="32"/>
        <v>0</v>
      </c>
      <c r="K201" s="31">
        <f t="shared" si="32"/>
        <v>0</v>
      </c>
      <c r="L201" s="31">
        <f t="shared" si="32"/>
        <v>0</v>
      </c>
      <c r="M201" s="31">
        <f t="shared" si="32"/>
        <v>0</v>
      </c>
      <c r="N201" s="31">
        <f t="shared" si="32"/>
        <v>0</v>
      </c>
      <c r="O201" s="31">
        <f t="shared" si="32"/>
        <v>0</v>
      </c>
      <c r="P201" s="31">
        <f t="shared" si="32"/>
        <v>0</v>
      </c>
      <c r="Q201" s="31">
        <f t="shared" si="32"/>
        <v>0</v>
      </c>
      <c r="R201" s="31">
        <f t="shared" si="32"/>
        <v>0</v>
      </c>
      <c r="S201" s="31">
        <f t="shared" si="32"/>
        <v>0</v>
      </c>
      <c r="T201" s="31">
        <f t="shared" si="32"/>
        <v>0</v>
      </c>
      <c r="U201" s="31">
        <f t="shared" si="32"/>
        <v>0</v>
      </c>
      <c r="V201" s="31">
        <f t="shared" si="32"/>
        <v>0</v>
      </c>
      <c r="W201" s="31">
        <f t="shared" si="32"/>
        <v>0</v>
      </c>
      <c r="X201" s="66">
        <f t="shared" si="32"/>
        <v>0</v>
      </c>
      <c r="Y201" s="59">
        <f>X201/G195*100</f>
        <v>0</v>
      </c>
    </row>
    <row r="202" spans="1:25" ht="32.25" outlineLevel="6" thickBot="1">
      <c r="A202" s="112" t="s">
        <v>138</v>
      </c>
      <c r="B202" s="19">
        <v>951</v>
      </c>
      <c r="C202" s="9" t="s">
        <v>225</v>
      </c>
      <c r="D202" s="9" t="s">
        <v>279</v>
      </c>
      <c r="E202" s="9" t="s">
        <v>5</v>
      </c>
      <c r="F202" s="9"/>
      <c r="G202" s="143">
        <f>G203</f>
        <v>400.96</v>
      </c>
      <c r="H202" s="32">
        <f t="shared" si="32"/>
        <v>0</v>
      </c>
      <c r="I202" s="32">
        <f t="shared" si="32"/>
        <v>0</v>
      </c>
      <c r="J202" s="32">
        <f t="shared" si="32"/>
        <v>0</v>
      </c>
      <c r="K202" s="32">
        <f t="shared" si="32"/>
        <v>0</v>
      </c>
      <c r="L202" s="32">
        <f t="shared" si="32"/>
        <v>0</v>
      </c>
      <c r="M202" s="32">
        <f t="shared" si="32"/>
        <v>0</v>
      </c>
      <c r="N202" s="32">
        <f t="shared" si="32"/>
        <v>0</v>
      </c>
      <c r="O202" s="32">
        <f t="shared" si="32"/>
        <v>0</v>
      </c>
      <c r="P202" s="32">
        <f t="shared" si="32"/>
        <v>0</v>
      </c>
      <c r="Q202" s="32">
        <f t="shared" si="32"/>
        <v>0</v>
      </c>
      <c r="R202" s="32">
        <f t="shared" si="32"/>
        <v>0</v>
      </c>
      <c r="S202" s="32">
        <f t="shared" si="32"/>
        <v>0</v>
      </c>
      <c r="T202" s="32">
        <f t="shared" si="32"/>
        <v>0</v>
      </c>
      <c r="U202" s="32">
        <f t="shared" si="32"/>
        <v>0</v>
      </c>
      <c r="V202" s="32">
        <f t="shared" si="32"/>
        <v>0</v>
      </c>
      <c r="W202" s="32">
        <f t="shared" si="32"/>
        <v>0</v>
      </c>
      <c r="X202" s="67">
        <f t="shared" si="32"/>
        <v>0</v>
      </c>
      <c r="Y202" s="59">
        <f>X202/G196*100</f>
        <v>0</v>
      </c>
    </row>
    <row r="203" spans="1:25" ht="32.25" outlineLevel="6" thickBot="1">
      <c r="A203" s="112" t="s">
        <v>139</v>
      </c>
      <c r="B203" s="19">
        <v>951</v>
      </c>
      <c r="C203" s="9" t="s">
        <v>225</v>
      </c>
      <c r="D203" s="9" t="s">
        <v>280</v>
      </c>
      <c r="E203" s="9" t="s">
        <v>5</v>
      </c>
      <c r="F203" s="9"/>
      <c r="G203" s="143">
        <f>G204</f>
        <v>400.96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4"/>
      <c r="X203" s="65">
        <v>0</v>
      </c>
      <c r="Y203" s="59">
        <f>X203/G197*100</f>
        <v>0</v>
      </c>
    </row>
    <row r="204" spans="1:25" ht="48" outlineLevel="6" thickBot="1">
      <c r="A204" s="114" t="s">
        <v>224</v>
      </c>
      <c r="B204" s="90">
        <v>951</v>
      </c>
      <c r="C204" s="91" t="s">
        <v>225</v>
      </c>
      <c r="D204" s="91" t="s">
        <v>308</v>
      </c>
      <c r="E204" s="91" t="s">
        <v>5</v>
      </c>
      <c r="F204" s="91"/>
      <c r="G204" s="145">
        <f>G205</f>
        <v>400.96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32.25" outlineLevel="6" thickBot="1">
      <c r="A205" s="5" t="s">
        <v>101</v>
      </c>
      <c r="B205" s="21">
        <v>951</v>
      </c>
      <c r="C205" s="6" t="s">
        <v>225</v>
      </c>
      <c r="D205" s="6" t="s">
        <v>308</v>
      </c>
      <c r="E205" s="6" t="s">
        <v>95</v>
      </c>
      <c r="F205" s="6"/>
      <c r="G205" s="149">
        <f>G206</f>
        <v>400.96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</row>
    <row r="206" spans="1:25" ht="32.25" outlineLevel="3" thickBot="1">
      <c r="A206" s="88" t="s">
        <v>103</v>
      </c>
      <c r="B206" s="92">
        <v>951</v>
      </c>
      <c r="C206" s="93" t="s">
        <v>225</v>
      </c>
      <c r="D206" s="93" t="s">
        <v>308</v>
      </c>
      <c r="E206" s="93" t="s">
        <v>97</v>
      </c>
      <c r="F206" s="93"/>
      <c r="G206" s="144">
        <v>400.96</v>
      </c>
      <c r="H206" s="31" t="e">
        <f>H213+H216+H232+#REF!</f>
        <v>#REF!</v>
      </c>
      <c r="I206" s="31" t="e">
        <f>I213+I216+I232+#REF!</f>
        <v>#REF!</v>
      </c>
      <c r="J206" s="31" t="e">
        <f>J213+J216+J232+#REF!</f>
        <v>#REF!</v>
      </c>
      <c r="K206" s="31" t="e">
        <f>K213+K216+K232+#REF!</f>
        <v>#REF!</v>
      </c>
      <c r="L206" s="31" t="e">
        <f>L213+L216+L232+#REF!</f>
        <v>#REF!</v>
      </c>
      <c r="M206" s="31" t="e">
        <f>M213+M216+M232+#REF!</f>
        <v>#REF!</v>
      </c>
      <c r="N206" s="31" t="e">
        <f>N213+N216+N232+#REF!</f>
        <v>#REF!</v>
      </c>
      <c r="O206" s="31" t="e">
        <f>O213+O216+O232+#REF!</f>
        <v>#REF!</v>
      </c>
      <c r="P206" s="31" t="e">
        <f>P213+P216+P232+#REF!</f>
        <v>#REF!</v>
      </c>
      <c r="Q206" s="31" t="e">
        <f>Q213+Q216+Q232+#REF!</f>
        <v>#REF!</v>
      </c>
      <c r="R206" s="31" t="e">
        <f>R213+R216+R232+#REF!</f>
        <v>#REF!</v>
      </c>
      <c r="S206" s="31" t="e">
        <f>S213+S216+S232+#REF!</f>
        <v>#REF!</v>
      </c>
      <c r="T206" s="31" t="e">
        <f>T213+T216+T232+#REF!</f>
        <v>#REF!</v>
      </c>
      <c r="U206" s="31" t="e">
        <f>U213+U216+U232+#REF!</f>
        <v>#REF!</v>
      </c>
      <c r="V206" s="31" t="e">
        <f>V213+V216+V232+#REF!</f>
        <v>#REF!</v>
      </c>
      <c r="W206" s="31" t="e">
        <f>W213+W216+W232+#REF!</f>
        <v>#REF!</v>
      </c>
      <c r="X206" s="66" t="e">
        <f>X213+X216+X232+#REF!</f>
        <v>#REF!</v>
      </c>
      <c r="Y206" s="59" t="e">
        <f>X206/G200*100</f>
        <v>#REF!</v>
      </c>
    </row>
    <row r="207" spans="1:25" ht="16.5" outlineLevel="3" thickBot="1">
      <c r="A207" s="112" t="s">
        <v>157</v>
      </c>
      <c r="B207" s="19">
        <v>951</v>
      </c>
      <c r="C207" s="9" t="s">
        <v>55</v>
      </c>
      <c r="D207" s="9" t="s">
        <v>278</v>
      </c>
      <c r="E207" s="9" t="s">
        <v>5</v>
      </c>
      <c r="F207" s="9"/>
      <c r="G207" s="10">
        <f>G208+G220</f>
        <v>14100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32.25" outlineLevel="3" thickBot="1">
      <c r="A208" s="8" t="s">
        <v>241</v>
      </c>
      <c r="B208" s="19">
        <v>951</v>
      </c>
      <c r="C208" s="11" t="s">
        <v>55</v>
      </c>
      <c r="D208" s="11" t="s">
        <v>309</v>
      </c>
      <c r="E208" s="11" t="s">
        <v>5</v>
      </c>
      <c r="F208" s="11"/>
      <c r="G208" s="12">
        <f>G209+G217+G212+G215</f>
        <v>14100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63.75" outlineLevel="3" thickBot="1">
      <c r="A209" s="94" t="s">
        <v>158</v>
      </c>
      <c r="B209" s="90">
        <v>951</v>
      </c>
      <c r="C209" s="91" t="s">
        <v>55</v>
      </c>
      <c r="D209" s="91" t="s">
        <v>310</v>
      </c>
      <c r="E209" s="91" t="s">
        <v>5</v>
      </c>
      <c r="F209" s="91"/>
      <c r="G209" s="16">
        <f>G210</f>
        <v>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6"/>
      <c r="Y209" s="59"/>
    </row>
    <row r="210" spans="1:25" ht="32.25" outlineLevel="3" thickBot="1">
      <c r="A210" s="5" t="s">
        <v>101</v>
      </c>
      <c r="B210" s="21">
        <v>951</v>
      </c>
      <c r="C210" s="6" t="s">
        <v>55</v>
      </c>
      <c r="D210" s="6" t="s">
        <v>310</v>
      </c>
      <c r="E210" s="6" t="s">
        <v>95</v>
      </c>
      <c r="F210" s="6"/>
      <c r="G210" s="7">
        <f>G211</f>
        <v>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32.25" outlineLevel="3" thickBot="1">
      <c r="A211" s="88" t="s">
        <v>103</v>
      </c>
      <c r="B211" s="92">
        <v>951</v>
      </c>
      <c r="C211" s="93" t="s">
        <v>55</v>
      </c>
      <c r="D211" s="93" t="s">
        <v>310</v>
      </c>
      <c r="E211" s="93" t="s">
        <v>97</v>
      </c>
      <c r="F211" s="93"/>
      <c r="G211" s="98">
        <v>0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6"/>
      <c r="Y211" s="59"/>
    </row>
    <row r="212" spans="1:25" ht="63.75" outlineLevel="3" thickBot="1">
      <c r="A212" s="94" t="s">
        <v>232</v>
      </c>
      <c r="B212" s="90">
        <v>951</v>
      </c>
      <c r="C212" s="91" t="s">
        <v>55</v>
      </c>
      <c r="D212" s="91" t="s">
        <v>311</v>
      </c>
      <c r="E212" s="91" t="s">
        <v>5</v>
      </c>
      <c r="F212" s="91"/>
      <c r="G212" s="145">
        <f>G213</f>
        <v>9103.56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6"/>
      <c r="Y212" s="59"/>
    </row>
    <row r="213" spans="1:25" ht="18.75" customHeight="1" outlineLevel="4" thickBot="1">
      <c r="A213" s="5" t="s">
        <v>101</v>
      </c>
      <c r="B213" s="21">
        <v>951</v>
      </c>
      <c r="C213" s="6" t="s">
        <v>55</v>
      </c>
      <c r="D213" s="6" t="s">
        <v>311</v>
      </c>
      <c r="E213" s="6" t="s">
        <v>95</v>
      </c>
      <c r="F213" s="6"/>
      <c r="G213" s="149">
        <f>G214</f>
        <v>9103.56</v>
      </c>
      <c r="H213" s="32">
        <f aca="true" t="shared" si="33" ref="H213:X213">H214</f>
        <v>0</v>
      </c>
      <c r="I213" s="32">
        <f t="shared" si="33"/>
        <v>0</v>
      </c>
      <c r="J213" s="32">
        <f t="shared" si="33"/>
        <v>0</v>
      </c>
      <c r="K213" s="32">
        <f t="shared" si="33"/>
        <v>0</v>
      </c>
      <c r="L213" s="32">
        <f t="shared" si="33"/>
        <v>0</v>
      </c>
      <c r="M213" s="32">
        <f t="shared" si="33"/>
        <v>0</v>
      </c>
      <c r="N213" s="32">
        <f t="shared" si="33"/>
        <v>0</v>
      </c>
      <c r="O213" s="32">
        <f t="shared" si="33"/>
        <v>0</v>
      </c>
      <c r="P213" s="32">
        <f t="shared" si="33"/>
        <v>0</v>
      </c>
      <c r="Q213" s="32">
        <f t="shared" si="33"/>
        <v>0</v>
      </c>
      <c r="R213" s="32">
        <f t="shared" si="33"/>
        <v>0</v>
      </c>
      <c r="S213" s="32">
        <f t="shared" si="33"/>
        <v>0</v>
      </c>
      <c r="T213" s="32">
        <f t="shared" si="33"/>
        <v>0</v>
      </c>
      <c r="U213" s="32">
        <f t="shared" si="33"/>
        <v>0</v>
      </c>
      <c r="V213" s="32">
        <f t="shared" si="33"/>
        <v>0</v>
      </c>
      <c r="W213" s="32">
        <f t="shared" si="33"/>
        <v>0</v>
      </c>
      <c r="X213" s="67">
        <f t="shared" si="33"/>
        <v>2675.999</v>
      </c>
      <c r="Y213" s="59">
        <f>X213/G207*100</f>
        <v>18.978716312056736</v>
      </c>
    </row>
    <row r="214" spans="1:25" ht="32.25" outlineLevel="5" thickBot="1">
      <c r="A214" s="88" t="s">
        <v>103</v>
      </c>
      <c r="B214" s="92">
        <v>951</v>
      </c>
      <c r="C214" s="93" t="s">
        <v>55</v>
      </c>
      <c r="D214" s="93" t="s">
        <v>311</v>
      </c>
      <c r="E214" s="93" t="s">
        <v>97</v>
      </c>
      <c r="F214" s="93"/>
      <c r="G214" s="98">
        <v>9103.56</v>
      </c>
      <c r="H214" s="26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44"/>
      <c r="X214" s="65">
        <v>2675.999</v>
      </c>
      <c r="Y214" s="59">
        <f>X214/G208*100</f>
        <v>18.978716312056736</v>
      </c>
    </row>
    <row r="215" spans="1:25" ht="63.75" outlineLevel="5" thickBot="1">
      <c r="A215" s="94" t="s">
        <v>233</v>
      </c>
      <c r="B215" s="90">
        <v>951</v>
      </c>
      <c r="C215" s="91" t="s">
        <v>55</v>
      </c>
      <c r="D215" s="91" t="s">
        <v>312</v>
      </c>
      <c r="E215" s="91" t="s">
        <v>5</v>
      </c>
      <c r="F215" s="91"/>
      <c r="G215" s="145">
        <f>G216</f>
        <v>4996.44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32.25" customHeight="1" outlineLevel="6" thickBot="1">
      <c r="A216" s="88" t="s">
        <v>121</v>
      </c>
      <c r="B216" s="92">
        <v>951</v>
      </c>
      <c r="C216" s="93" t="s">
        <v>55</v>
      </c>
      <c r="D216" s="93" t="s">
        <v>312</v>
      </c>
      <c r="E216" s="93" t="s">
        <v>120</v>
      </c>
      <c r="F216" s="93"/>
      <c r="G216" s="144">
        <v>4996.44</v>
      </c>
      <c r="H216" s="32">
        <f aca="true" t="shared" si="34" ref="H216:X216">H217</f>
        <v>0</v>
      </c>
      <c r="I216" s="32">
        <f t="shared" si="34"/>
        <v>0</v>
      </c>
      <c r="J216" s="32">
        <f t="shared" si="34"/>
        <v>0</v>
      </c>
      <c r="K216" s="32">
        <f t="shared" si="34"/>
        <v>0</v>
      </c>
      <c r="L216" s="32">
        <f t="shared" si="34"/>
        <v>0</v>
      </c>
      <c r="M216" s="32">
        <f t="shared" si="34"/>
        <v>0</v>
      </c>
      <c r="N216" s="32">
        <f t="shared" si="34"/>
        <v>0</v>
      </c>
      <c r="O216" s="32">
        <f t="shared" si="34"/>
        <v>0</v>
      </c>
      <c r="P216" s="32">
        <f t="shared" si="34"/>
        <v>0</v>
      </c>
      <c r="Q216" s="32">
        <f t="shared" si="34"/>
        <v>0</v>
      </c>
      <c r="R216" s="32">
        <f t="shared" si="34"/>
        <v>0</v>
      </c>
      <c r="S216" s="32">
        <f t="shared" si="34"/>
        <v>0</v>
      </c>
      <c r="T216" s="32">
        <f t="shared" si="34"/>
        <v>0</v>
      </c>
      <c r="U216" s="32">
        <f t="shared" si="34"/>
        <v>0</v>
      </c>
      <c r="V216" s="32">
        <f t="shared" si="34"/>
        <v>0</v>
      </c>
      <c r="W216" s="32">
        <f t="shared" si="34"/>
        <v>0</v>
      </c>
      <c r="X216" s="67">
        <f t="shared" si="34"/>
        <v>110.26701</v>
      </c>
      <c r="Y216" s="59" t="e">
        <f>X216/G210*100</f>
        <v>#DIV/0!</v>
      </c>
    </row>
    <row r="217" spans="1:25" ht="32.25" outlineLevel="4" thickBot="1">
      <c r="A217" s="148" t="s">
        <v>217</v>
      </c>
      <c r="B217" s="90">
        <v>951</v>
      </c>
      <c r="C217" s="91" t="s">
        <v>55</v>
      </c>
      <c r="D217" s="91" t="s">
        <v>313</v>
      </c>
      <c r="E217" s="91" t="s">
        <v>5</v>
      </c>
      <c r="F217" s="91"/>
      <c r="G217" s="145">
        <f>G218</f>
        <v>0</v>
      </c>
      <c r="H217" s="34">
        <f aca="true" t="shared" si="35" ref="H217:X217">H230</f>
        <v>0</v>
      </c>
      <c r="I217" s="34">
        <f t="shared" si="35"/>
        <v>0</v>
      </c>
      <c r="J217" s="34">
        <f t="shared" si="35"/>
        <v>0</v>
      </c>
      <c r="K217" s="34">
        <f t="shared" si="35"/>
        <v>0</v>
      </c>
      <c r="L217" s="34">
        <f t="shared" si="35"/>
        <v>0</v>
      </c>
      <c r="M217" s="34">
        <f t="shared" si="35"/>
        <v>0</v>
      </c>
      <c r="N217" s="34">
        <f t="shared" si="35"/>
        <v>0</v>
      </c>
      <c r="O217" s="34">
        <f t="shared" si="35"/>
        <v>0</v>
      </c>
      <c r="P217" s="34">
        <f t="shared" si="35"/>
        <v>0</v>
      </c>
      <c r="Q217" s="34">
        <f t="shared" si="35"/>
        <v>0</v>
      </c>
      <c r="R217" s="34">
        <f t="shared" si="35"/>
        <v>0</v>
      </c>
      <c r="S217" s="34">
        <f t="shared" si="35"/>
        <v>0</v>
      </c>
      <c r="T217" s="34">
        <f t="shared" si="35"/>
        <v>0</v>
      </c>
      <c r="U217" s="34">
        <f t="shared" si="35"/>
        <v>0</v>
      </c>
      <c r="V217" s="34">
        <f t="shared" si="35"/>
        <v>0</v>
      </c>
      <c r="W217" s="34">
        <f t="shared" si="35"/>
        <v>0</v>
      </c>
      <c r="X217" s="68">
        <f t="shared" si="35"/>
        <v>110.26701</v>
      </c>
      <c r="Y217" s="59" t="e">
        <f>X217/G211*100</f>
        <v>#DIV/0!</v>
      </c>
    </row>
    <row r="218" spans="1:25" ht="32.25" outlineLevel="4" thickBot="1">
      <c r="A218" s="5" t="s">
        <v>101</v>
      </c>
      <c r="B218" s="21">
        <v>951</v>
      </c>
      <c r="C218" s="6" t="s">
        <v>55</v>
      </c>
      <c r="D218" s="6" t="s">
        <v>313</v>
      </c>
      <c r="E218" s="6" t="s">
        <v>95</v>
      </c>
      <c r="F218" s="6"/>
      <c r="G218" s="149">
        <f>G219</f>
        <v>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88" t="s">
        <v>103</v>
      </c>
      <c r="B219" s="92">
        <v>951</v>
      </c>
      <c r="C219" s="93" t="s">
        <v>55</v>
      </c>
      <c r="D219" s="93" t="s">
        <v>313</v>
      </c>
      <c r="E219" s="93" t="s">
        <v>97</v>
      </c>
      <c r="F219" s="93"/>
      <c r="G219" s="144">
        <v>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32.25" outlineLevel="4" thickBot="1">
      <c r="A220" s="8" t="s">
        <v>242</v>
      </c>
      <c r="B220" s="19">
        <v>951</v>
      </c>
      <c r="C220" s="9" t="s">
        <v>55</v>
      </c>
      <c r="D220" s="9" t="s">
        <v>314</v>
      </c>
      <c r="E220" s="9" t="s">
        <v>5</v>
      </c>
      <c r="F220" s="9"/>
      <c r="G220" s="143">
        <f>G221</f>
        <v>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95.25" outlineLevel="4" thickBot="1">
      <c r="A221" s="148" t="s">
        <v>216</v>
      </c>
      <c r="B221" s="90">
        <v>951</v>
      </c>
      <c r="C221" s="91" t="s">
        <v>55</v>
      </c>
      <c r="D221" s="91" t="s">
        <v>315</v>
      </c>
      <c r="E221" s="91" t="s">
        <v>5</v>
      </c>
      <c r="F221" s="91"/>
      <c r="G221" s="145">
        <f>G222</f>
        <v>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32.25" outlineLevel="4" thickBot="1">
      <c r="A222" s="5" t="s">
        <v>101</v>
      </c>
      <c r="B222" s="21">
        <v>951</v>
      </c>
      <c r="C222" s="6" t="s">
        <v>55</v>
      </c>
      <c r="D222" s="6" t="s">
        <v>315</v>
      </c>
      <c r="E222" s="6" t="s">
        <v>95</v>
      </c>
      <c r="F222" s="6"/>
      <c r="G222" s="149">
        <f>G223</f>
        <v>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32.25" outlineLevel="4" thickBot="1">
      <c r="A223" s="88" t="s">
        <v>103</v>
      </c>
      <c r="B223" s="92">
        <v>951</v>
      </c>
      <c r="C223" s="93" t="s">
        <v>55</v>
      </c>
      <c r="D223" s="93" t="s">
        <v>315</v>
      </c>
      <c r="E223" s="93" t="s">
        <v>97</v>
      </c>
      <c r="F223" s="93"/>
      <c r="G223" s="144">
        <v>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16.5" outlineLevel="4" thickBot="1">
      <c r="A224" s="8" t="s">
        <v>32</v>
      </c>
      <c r="B224" s="19">
        <v>951</v>
      </c>
      <c r="C224" s="9" t="s">
        <v>11</v>
      </c>
      <c r="D224" s="9" t="s">
        <v>278</v>
      </c>
      <c r="E224" s="9" t="s">
        <v>5</v>
      </c>
      <c r="F224" s="9"/>
      <c r="G224" s="143">
        <f>G225+G230</f>
        <v>2000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32.25" outlineLevel="4" thickBot="1">
      <c r="A225" s="112" t="s">
        <v>138</v>
      </c>
      <c r="B225" s="19">
        <v>951</v>
      </c>
      <c r="C225" s="9" t="s">
        <v>11</v>
      </c>
      <c r="D225" s="9" t="s">
        <v>279</v>
      </c>
      <c r="E225" s="9" t="s">
        <v>5</v>
      </c>
      <c r="F225" s="9"/>
      <c r="G225" s="143">
        <f>G226</f>
        <v>200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32.25" outlineLevel="4" thickBot="1">
      <c r="A226" s="112" t="s">
        <v>139</v>
      </c>
      <c r="B226" s="19">
        <v>951</v>
      </c>
      <c r="C226" s="9" t="s">
        <v>11</v>
      </c>
      <c r="D226" s="9" t="s">
        <v>279</v>
      </c>
      <c r="E226" s="9" t="s">
        <v>5</v>
      </c>
      <c r="F226" s="9"/>
      <c r="G226" s="143">
        <f>G227</f>
        <v>200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48" outlineLevel="4" thickBot="1">
      <c r="A227" s="114" t="s">
        <v>159</v>
      </c>
      <c r="B227" s="90">
        <v>951</v>
      </c>
      <c r="C227" s="107" t="s">
        <v>11</v>
      </c>
      <c r="D227" s="107" t="s">
        <v>316</v>
      </c>
      <c r="E227" s="107" t="s">
        <v>5</v>
      </c>
      <c r="F227" s="107"/>
      <c r="G227" s="151">
        <f>G228</f>
        <v>200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32.25" outlineLevel="4" thickBot="1">
      <c r="A228" s="5" t="s">
        <v>101</v>
      </c>
      <c r="B228" s="21">
        <v>951</v>
      </c>
      <c r="C228" s="6" t="s">
        <v>11</v>
      </c>
      <c r="D228" s="6" t="s">
        <v>316</v>
      </c>
      <c r="E228" s="6" t="s">
        <v>95</v>
      </c>
      <c r="F228" s="6"/>
      <c r="G228" s="149">
        <f>G229</f>
        <v>200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32.25" outlineLevel="4" thickBot="1">
      <c r="A229" s="88" t="s">
        <v>103</v>
      </c>
      <c r="B229" s="92">
        <v>951</v>
      </c>
      <c r="C229" s="93" t="s">
        <v>11</v>
      </c>
      <c r="D229" s="93" t="s">
        <v>316</v>
      </c>
      <c r="E229" s="93" t="s">
        <v>97</v>
      </c>
      <c r="F229" s="93"/>
      <c r="G229" s="144">
        <v>200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2"/>
      <c r="Y229" s="59"/>
    </row>
    <row r="230" spans="1:25" ht="16.5" outlineLevel="5" thickBot="1">
      <c r="A230" s="13" t="s">
        <v>149</v>
      </c>
      <c r="B230" s="19">
        <v>951</v>
      </c>
      <c r="C230" s="9" t="s">
        <v>11</v>
      </c>
      <c r="D230" s="9" t="s">
        <v>278</v>
      </c>
      <c r="E230" s="9" t="s">
        <v>5</v>
      </c>
      <c r="F230" s="9"/>
      <c r="G230" s="143">
        <f>G231+G237</f>
        <v>1800</v>
      </c>
      <c r="H230" s="2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4"/>
      <c r="X230" s="65">
        <v>110.26701</v>
      </c>
      <c r="Y230" s="59">
        <f>X230/G224*100</f>
        <v>5.5133505</v>
      </c>
    </row>
    <row r="231" spans="1:25" ht="32.25" outlineLevel="5" thickBot="1">
      <c r="A231" s="94" t="s">
        <v>243</v>
      </c>
      <c r="B231" s="90">
        <v>951</v>
      </c>
      <c r="C231" s="91" t="s">
        <v>11</v>
      </c>
      <c r="D231" s="91" t="s">
        <v>317</v>
      </c>
      <c r="E231" s="91" t="s">
        <v>5</v>
      </c>
      <c r="F231" s="91"/>
      <c r="G231" s="145">
        <f>G232+G235+G236</f>
        <v>100</v>
      </c>
      <c r="H231" s="26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44"/>
      <c r="X231" s="65"/>
      <c r="Y231" s="59"/>
    </row>
    <row r="232" spans="1:25" ht="48" outlineLevel="5" thickBot="1">
      <c r="A232" s="5" t="s">
        <v>160</v>
      </c>
      <c r="B232" s="21">
        <v>951</v>
      </c>
      <c r="C232" s="6" t="s">
        <v>11</v>
      </c>
      <c r="D232" s="6" t="s">
        <v>318</v>
      </c>
      <c r="E232" s="6" t="s">
        <v>5</v>
      </c>
      <c r="F232" s="6"/>
      <c r="G232" s="149">
        <f>G233</f>
        <v>50</v>
      </c>
      <c r="H232" s="31">
        <f aca="true" t="shared" si="36" ref="H232:X232">H233</f>
        <v>0</v>
      </c>
      <c r="I232" s="31">
        <f t="shared" si="36"/>
        <v>0</v>
      </c>
      <c r="J232" s="31">
        <f t="shared" si="36"/>
        <v>0</v>
      </c>
      <c r="K232" s="31">
        <f t="shared" si="36"/>
        <v>0</v>
      </c>
      <c r="L232" s="31">
        <f t="shared" si="36"/>
        <v>0</v>
      </c>
      <c r="M232" s="31">
        <f t="shared" si="36"/>
        <v>0</v>
      </c>
      <c r="N232" s="31">
        <f t="shared" si="36"/>
        <v>0</v>
      </c>
      <c r="O232" s="31">
        <f t="shared" si="36"/>
        <v>0</v>
      </c>
      <c r="P232" s="31">
        <f t="shared" si="36"/>
        <v>0</v>
      </c>
      <c r="Q232" s="31">
        <f t="shared" si="36"/>
        <v>0</v>
      </c>
      <c r="R232" s="31">
        <f t="shared" si="36"/>
        <v>0</v>
      </c>
      <c r="S232" s="31">
        <f t="shared" si="36"/>
        <v>0</v>
      </c>
      <c r="T232" s="31">
        <f t="shared" si="36"/>
        <v>0</v>
      </c>
      <c r="U232" s="31">
        <f t="shared" si="36"/>
        <v>0</v>
      </c>
      <c r="V232" s="31">
        <f t="shared" si="36"/>
        <v>0</v>
      </c>
      <c r="W232" s="31">
        <f t="shared" si="36"/>
        <v>0</v>
      </c>
      <c r="X232" s="66">
        <f t="shared" si="36"/>
        <v>2639.87191</v>
      </c>
      <c r="Y232" s="59">
        <f>X232/G226*100</f>
        <v>1319.935955</v>
      </c>
    </row>
    <row r="233" spans="1:25" ht="32.25" outlineLevel="5" thickBot="1">
      <c r="A233" s="88" t="s">
        <v>101</v>
      </c>
      <c r="B233" s="92">
        <v>951</v>
      </c>
      <c r="C233" s="93" t="s">
        <v>11</v>
      </c>
      <c r="D233" s="93" t="s">
        <v>318</v>
      </c>
      <c r="E233" s="93" t="s">
        <v>95</v>
      </c>
      <c r="F233" s="93"/>
      <c r="G233" s="144">
        <f>G234</f>
        <v>50</v>
      </c>
      <c r="H233" s="26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44"/>
      <c r="X233" s="65">
        <v>2639.87191</v>
      </c>
      <c r="Y233" s="59">
        <f>X233/G227*100</f>
        <v>1319.935955</v>
      </c>
    </row>
    <row r="234" spans="1:25" ht="32.25" outlineLevel="5" thickBot="1">
      <c r="A234" s="88" t="s">
        <v>103</v>
      </c>
      <c r="B234" s="92">
        <v>951</v>
      </c>
      <c r="C234" s="93" t="s">
        <v>11</v>
      </c>
      <c r="D234" s="93" t="s">
        <v>318</v>
      </c>
      <c r="E234" s="93" t="s">
        <v>97</v>
      </c>
      <c r="F234" s="93"/>
      <c r="G234" s="144">
        <v>50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5" t="s">
        <v>161</v>
      </c>
      <c r="B235" s="21">
        <v>951</v>
      </c>
      <c r="C235" s="6" t="s">
        <v>11</v>
      </c>
      <c r="D235" s="6" t="s">
        <v>319</v>
      </c>
      <c r="E235" s="6" t="s">
        <v>119</v>
      </c>
      <c r="F235" s="6"/>
      <c r="G235" s="149">
        <v>50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5" t="s">
        <v>218</v>
      </c>
      <c r="B236" s="21">
        <v>951</v>
      </c>
      <c r="C236" s="6" t="s">
        <v>11</v>
      </c>
      <c r="D236" s="6" t="s">
        <v>320</v>
      </c>
      <c r="E236" s="6" t="s">
        <v>119</v>
      </c>
      <c r="F236" s="6"/>
      <c r="G236" s="149">
        <v>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94" t="s">
        <v>242</v>
      </c>
      <c r="B237" s="90">
        <v>951</v>
      </c>
      <c r="C237" s="91" t="s">
        <v>11</v>
      </c>
      <c r="D237" s="91" t="s">
        <v>314</v>
      </c>
      <c r="E237" s="91" t="s">
        <v>5</v>
      </c>
      <c r="F237" s="91"/>
      <c r="G237" s="16">
        <f>G238</f>
        <v>1700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48" outlineLevel="5" thickBot="1">
      <c r="A238" s="5" t="s">
        <v>162</v>
      </c>
      <c r="B238" s="21">
        <v>951</v>
      </c>
      <c r="C238" s="6" t="s">
        <v>11</v>
      </c>
      <c r="D238" s="6" t="s">
        <v>321</v>
      </c>
      <c r="E238" s="6" t="s">
        <v>5</v>
      </c>
      <c r="F238" s="6"/>
      <c r="G238" s="7">
        <f>G239</f>
        <v>1700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8" t="s">
        <v>101</v>
      </c>
      <c r="B239" s="92">
        <v>951</v>
      </c>
      <c r="C239" s="93" t="s">
        <v>11</v>
      </c>
      <c r="D239" s="93" t="s">
        <v>321</v>
      </c>
      <c r="E239" s="93" t="s">
        <v>95</v>
      </c>
      <c r="F239" s="93"/>
      <c r="G239" s="98">
        <f>G240</f>
        <v>1700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6" thickBot="1">
      <c r="A240" s="88" t="s">
        <v>103</v>
      </c>
      <c r="B240" s="92">
        <v>951</v>
      </c>
      <c r="C240" s="93" t="s">
        <v>11</v>
      </c>
      <c r="D240" s="93" t="s">
        <v>321</v>
      </c>
      <c r="E240" s="93" t="s">
        <v>97</v>
      </c>
      <c r="F240" s="93"/>
      <c r="G240" s="98">
        <v>1700</v>
      </c>
      <c r="H240" s="29" t="e">
        <f>#REF!+H241</f>
        <v>#REF!</v>
      </c>
      <c r="I240" s="29" t="e">
        <f>#REF!+I241</f>
        <v>#REF!</v>
      </c>
      <c r="J240" s="29" t="e">
        <f>#REF!+J241</f>
        <v>#REF!</v>
      </c>
      <c r="K240" s="29" t="e">
        <f>#REF!+K241</f>
        <v>#REF!</v>
      </c>
      <c r="L240" s="29" t="e">
        <f>#REF!+L241</f>
        <v>#REF!</v>
      </c>
      <c r="M240" s="29" t="e">
        <f>#REF!+M241</f>
        <v>#REF!</v>
      </c>
      <c r="N240" s="29" t="e">
        <f>#REF!+N241</f>
        <v>#REF!</v>
      </c>
      <c r="O240" s="29" t="e">
        <f>#REF!+O241</f>
        <v>#REF!</v>
      </c>
      <c r="P240" s="29" t="e">
        <f>#REF!+P241</f>
        <v>#REF!</v>
      </c>
      <c r="Q240" s="29" t="e">
        <f>#REF!+Q241</f>
        <v>#REF!</v>
      </c>
      <c r="R240" s="29" t="e">
        <f>#REF!+R241</f>
        <v>#REF!</v>
      </c>
      <c r="S240" s="29" t="e">
        <f>#REF!+S241</f>
        <v>#REF!</v>
      </c>
      <c r="T240" s="29" t="e">
        <f>#REF!+T241</f>
        <v>#REF!</v>
      </c>
      <c r="U240" s="29" t="e">
        <f>#REF!+U241</f>
        <v>#REF!</v>
      </c>
      <c r="V240" s="29" t="e">
        <f>#REF!+V241</f>
        <v>#REF!</v>
      </c>
      <c r="W240" s="29" t="e">
        <f>#REF!+W241</f>
        <v>#REF!</v>
      </c>
      <c r="X240" s="73" t="e">
        <f>#REF!+X241</f>
        <v>#REF!</v>
      </c>
      <c r="Y240" s="59" t="e">
        <f>X240/G234*100</f>
        <v>#REF!</v>
      </c>
    </row>
    <row r="241" spans="1:25" ht="16.5" outlineLevel="3" thickBot="1">
      <c r="A241" s="108" t="s">
        <v>56</v>
      </c>
      <c r="B241" s="18">
        <v>951</v>
      </c>
      <c r="C241" s="39" t="s">
        <v>48</v>
      </c>
      <c r="D241" s="39" t="s">
        <v>278</v>
      </c>
      <c r="E241" s="39" t="s">
        <v>5</v>
      </c>
      <c r="F241" s="39"/>
      <c r="G241" s="162">
        <f>G257+G242+G248</f>
        <v>7202.686530000001</v>
      </c>
      <c r="H241" s="31">
        <f aca="true" t="shared" si="37" ref="H241:X241">H243+H276</f>
        <v>0</v>
      </c>
      <c r="I241" s="31">
        <f t="shared" si="37"/>
        <v>0</v>
      </c>
      <c r="J241" s="31">
        <f t="shared" si="37"/>
        <v>0</v>
      </c>
      <c r="K241" s="31">
        <f t="shared" si="37"/>
        <v>0</v>
      </c>
      <c r="L241" s="31">
        <f t="shared" si="37"/>
        <v>0</v>
      </c>
      <c r="M241" s="31">
        <f t="shared" si="37"/>
        <v>0</v>
      </c>
      <c r="N241" s="31">
        <f t="shared" si="37"/>
        <v>0</v>
      </c>
      <c r="O241" s="31">
        <f t="shared" si="37"/>
        <v>0</v>
      </c>
      <c r="P241" s="31">
        <f t="shared" si="37"/>
        <v>0</v>
      </c>
      <c r="Q241" s="31">
        <f t="shared" si="37"/>
        <v>0</v>
      </c>
      <c r="R241" s="31">
        <f t="shared" si="37"/>
        <v>0</v>
      </c>
      <c r="S241" s="31">
        <f t="shared" si="37"/>
        <v>0</v>
      </c>
      <c r="T241" s="31">
        <f t="shared" si="37"/>
        <v>0</v>
      </c>
      <c r="U241" s="31">
        <f t="shared" si="37"/>
        <v>0</v>
      </c>
      <c r="V241" s="31">
        <f t="shared" si="37"/>
        <v>0</v>
      </c>
      <c r="W241" s="31">
        <f t="shared" si="37"/>
        <v>0</v>
      </c>
      <c r="X241" s="66">
        <f t="shared" si="37"/>
        <v>5468.4002</v>
      </c>
      <c r="Y241" s="59">
        <f>X241/G235*100</f>
        <v>10936.8004</v>
      </c>
    </row>
    <row r="242" spans="1:25" ht="16.5" outlineLevel="3" thickBot="1">
      <c r="A242" s="80" t="s">
        <v>228</v>
      </c>
      <c r="B242" s="19">
        <v>951</v>
      </c>
      <c r="C242" s="9" t="s">
        <v>230</v>
      </c>
      <c r="D242" s="9" t="s">
        <v>278</v>
      </c>
      <c r="E242" s="9" t="s">
        <v>5</v>
      </c>
      <c r="F242" s="9"/>
      <c r="G242" s="143">
        <f>G243</f>
        <v>1900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66"/>
      <c r="Y242" s="59"/>
    </row>
    <row r="243" spans="1:25" ht="35.25" customHeight="1" outlineLevel="3" thickBot="1">
      <c r="A243" s="112" t="s">
        <v>138</v>
      </c>
      <c r="B243" s="19">
        <v>951</v>
      </c>
      <c r="C243" s="9" t="s">
        <v>230</v>
      </c>
      <c r="D243" s="9" t="s">
        <v>279</v>
      </c>
      <c r="E243" s="9" t="s">
        <v>5</v>
      </c>
      <c r="F243" s="9"/>
      <c r="G243" s="143">
        <f>G244</f>
        <v>1900</v>
      </c>
      <c r="H243" s="32">
        <f aca="true" t="shared" si="38" ref="H243:X243">H244</f>
        <v>0</v>
      </c>
      <c r="I243" s="32">
        <f t="shared" si="38"/>
        <v>0</v>
      </c>
      <c r="J243" s="32">
        <f t="shared" si="38"/>
        <v>0</v>
      </c>
      <c r="K243" s="32">
        <f t="shared" si="38"/>
        <v>0</v>
      </c>
      <c r="L243" s="32">
        <f t="shared" si="38"/>
        <v>0</v>
      </c>
      <c r="M243" s="32">
        <f t="shared" si="38"/>
        <v>0</v>
      </c>
      <c r="N243" s="32">
        <f t="shared" si="38"/>
        <v>0</v>
      </c>
      <c r="O243" s="32">
        <f t="shared" si="38"/>
        <v>0</v>
      </c>
      <c r="P243" s="32">
        <f t="shared" si="38"/>
        <v>0</v>
      </c>
      <c r="Q243" s="32">
        <f t="shared" si="38"/>
        <v>0</v>
      </c>
      <c r="R243" s="32">
        <f t="shared" si="38"/>
        <v>0</v>
      </c>
      <c r="S243" s="32">
        <f t="shared" si="38"/>
        <v>0</v>
      </c>
      <c r="T243" s="32">
        <f t="shared" si="38"/>
        <v>0</v>
      </c>
      <c r="U243" s="32">
        <f t="shared" si="38"/>
        <v>0</v>
      </c>
      <c r="V243" s="32">
        <f t="shared" si="38"/>
        <v>0</v>
      </c>
      <c r="W243" s="32">
        <f t="shared" si="38"/>
        <v>0</v>
      </c>
      <c r="X243" s="67">
        <f t="shared" si="38"/>
        <v>468.4002</v>
      </c>
      <c r="Y243" s="59">
        <f>X243/G237*100</f>
        <v>27.552952941176468</v>
      </c>
    </row>
    <row r="244" spans="1:25" ht="32.25" outlineLevel="5" thickBot="1">
      <c r="A244" s="112" t="s">
        <v>139</v>
      </c>
      <c r="B244" s="19">
        <v>951</v>
      </c>
      <c r="C244" s="9" t="s">
        <v>230</v>
      </c>
      <c r="D244" s="9" t="s">
        <v>280</v>
      </c>
      <c r="E244" s="9" t="s">
        <v>5</v>
      </c>
      <c r="F244" s="9"/>
      <c r="G244" s="143">
        <f>G245</f>
        <v>1900</v>
      </c>
      <c r="H244" s="2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4"/>
      <c r="X244" s="65">
        <v>468.4002</v>
      </c>
      <c r="Y244" s="59">
        <f>X244/G238*100</f>
        <v>27.552952941176468</v>
      </c>
    </row>
    <row r="245" spans="1:25" ht="16.5" outlineLevel="5" thickBot="1">
      <c r="A245" s="150" t="s">
        <v>229</v>
      </c>
      <c r="B245" s="90">
        <v>951</v>
      </c>
      <c r="C245" s="91" t="s">
        <v>230</v>
      </c>
      <c r="D245" s="91" t="s">
        <v>322</v>
      </c>
      <c r="E245" s="91" t="s">
        <v>5</v>
      </c>
      <c r="F245" s="91"/>
      <c r="G245" s="145">
        <f>G246</f>
        <v>1900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5" t="s">
        <v>101</v>
      </c>
      <c r="B246" s="21">
        <v>951</v>
      </c>
      <c r="C246" s="6" t="s">
        <v>230</v>
      </c>
      <c r="D246" s="6" t="s">
        <v>322</v>
      </c>
      <c r="E246" s="6" t="s">
        <v>95</v>
      </c>
      <c r="F246" s="6"/>
      <c r="G246" s="149">
        <f>G247</f>
        <v>1900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8" t="s">
        <v>103</v>
      </c>
      <c r="B247" s="92">
        <v>951</v>
      </c>
      <c r="C247" s="93" t="s">
        <v>230</v>
      </c>
      <c r="D247" s="93" t="s">
        <v>322</v>
      </c>
      <c r="E247" s="93" t="s">
        <v>97</v>
      </c>
      <c r="F247" s="93"/>
      <c r="G247" s="144">
        <v>1900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80" t="s">
        <v>261</v>
      </c>
      <c r="B248" s="19">
        <v>951</v>
      </c>
      <c r="C248" s="9" t="s">
        <v>263</v>
      </c>
      <c r="D248" s="9" t="s">
        <v>278</v>
      </c>
      <c r="E248" s="9" t="s">
        <v>5</v>
      </c>
      <c r="F248" s="93"/>
      <c r="G248" s="143">
        <f>G249</f>
        <v>5252.3365300000005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16.5" outlineLevel="5" thickBot="1">
      <c r="A249" s="13" t="s">
        <v>163</v>
      </c>
      <c r="B249" s="19">
        <v>951</v>
      </c>
      <c r="C249" s="9" t="s">
        <v>263</v>
      </c>
      <c r="D249" s="9" t="s">
        <v>278</v>
      </c>
      <c r="E249" s="9" t="s">
        <v>5</v>
      </c>
      <c r="F249" s="93"/>
      <c r="G249" s="143">
        <f>G250</f>
        <v>5252.3365300000005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4" t="s">
        <v>244</v>
      </c>
      <c r="B250" s="90">
        <v>951</v>
      </c>
      <c r="C250" s="91" t="s">
        <v>263</v>
      </c>
      <c r="D250" s="91" t="s">
        <v>323</v>
      </c>
      <c r="E250" s="91" t="s">
        <v>5</v>
      </c>
      <c r="F250" s="91"/>
      <c r="G250" s="145">
        <f>G254+G251</f>
        <v>5252.3365300000005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48" outlineLevel="5" thickBot="1">
      <c r="A251" s="5" t="s">
        <v>226</v>
      </c>
      <c r="B251" s="21">
        <v>951</v>
      </c>
      <c r="C251" s="6" t="s">
        <v>263</v>
      </c>
      <c r="D251" s="6" t="s">
        <v>324</v>
      </c>
      <c r="E251" s="6" t="s">
        <v>5</v>
      </c>
      <c r="F251" s="6"/>
      <c r="G251" s="149">
        <f>G252</f>
        <v>3852.33653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88" t="s">
        <v>101</v>
      </c>
      <c r="B252" s="92">
        <v>951</v>
      </c>
      <c r="C252" s="93" t="s">
        <v>263</v>
      </c>
      <c r="D252" s="93" t="s">
        <v>324</v>
      </c>
      <c r="E252" s="93" t="s">
        <v>95</v>
      </c>
      <c r="F252" s="93"/>
      <c r="G252" s="144">
        <f>G253</f>
        <v>3852.33653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88" t="s">
        <v>103</v>
      </c>
      <c r="B253" s="92">
        <v>951</v>
      </c>
      <c r="C253" s="93" t="s">
        <v>263</v>
      </c>
      <c r="D253" s="93" t="s">
        <v>324</v>
      </c>
      <c r="E253" s="93" t="s">
        <v>97</v>
      </c>
      <c r="F253" s="93"/>
      <c r="G253" s="144">
        <v>3852.33653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48" outlineLevel="5" thickBot="1">
      <c r="A254" s="5" t="s">
        <v>262</v>
      </c>
      <c r="B254" s="21">
        <v>951</v>
      </c>
      <c r="C254" s="6" t="s">
        <v>263</v>
      </c>
      <c r="D254" s="6" t="s">
        <v>325</v>
      </c>
      <c r="E254" s="6" t="s">
        <v>5</v>
      </c>
      <c r="F254" s="6"/>
      <c r="G254" s="149">
        <f>G255</f>
        <v>1400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88" t="s">
        <v>101</v>
      </c>
      <c r="B255" s="92">
        <v>951</v>
      </c>
      <c r="C255" s="93" t="s">
        <v>263</v>
      </c>
      <c r="D255" s="93" t="s">
        <v>325</v>
      </c>
      <c r="E255" s="93" t="s">
        <v>95</v>
      </c>
      <c r="F255" s="93"/>
      <c r="G255" s="144">
        <f>G256</f>
        <v>1400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8" t="s">
        <v>103</v>
      </c>
      <c r="B256" s="92">
        <v>951</v>
      </c>
      <c r="C256" s="93" t="s">
        <v>263</v>
      </c>
      <c r="D256" s="93" t="s">
        <v>325</v>
      </c>
      <c r="E256" s="93" t="s">
        <v>97</v>
      </c>
      <c r="F256" s="93"/>
      <c r="G256" s="144">
        <v>1400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8" t="s">
        <v>33</v>
      </c>
      <c r="B257" s="19">
        <v>951</v>
      </c>
      <c r="C257" s="9" t="s">
        <v>12</v>
      </c>
      <c r="D257" s="9" t="s">
        <v>278</v>
      </c>
      <c r="E257" s="9" t="s">
        <v>5</v>
      </c>
      <c r="F257" s="9"/>
      <c r="G257" s="143">
        <f>G269+G258</f>
        <v>50.35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112" t="s">
        <v>138</v>
      </c>
      <c r="B258" s="19">
        <v>951</v>
      </c>
      <c r="C258" s="9" t="s">
        <v>12</v>
      </c>
      <c r="D258" s="9" t="s">
        <v>279</v>
      </c>
      <c r="E258" s="9" t="s">
        <v>5</v>
      </c>
      <c r="F258" s="9"/>
      <c r="G258" s="10">
        <f>G259</f>
        <v>50.35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112" t="s">
        <v>139</v>
      </c>
      <c r="B259" s="19">
        <v>951</v>
      </c>
      <c r="C259" s="9" t="s">
        <v>12</v>
      </c>
      <c r="D259" s="9" t="s">
        <v>280</v>
      </c>
      <c r="E259" s="9" t="s">
        <v>5</v>
      </c>
      <c r="F259" s="9"/>
      <c r="G259" s="10">
        <f>G260+G266</f>
        <v>50.35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48" outlineLevel="5" thickBot="1">
      <c r="A260" s="114" t="s">
        <v>204</v>
      </c>
      <c r="B260" s="90">
        <v>951</v>
      </c>
      <c r="C260" s="91" t="s">
        <v>12</v>
      </c>
      <c r="D260" s="91" t="s">
        <v>326</v>
      </c>
      <c r="E260" s="91" t="s">
        <v>5</v>
      </c>
      <c r="F260" s="91"/>
      <c r="G260" s="16">
        <f>G261+G264</f>
        <v>0.35000000000000003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5" t="s">
        <v>94</v>
      </c>
      <c r="B261" s="21">
        <v>951</v>
      </c>
      <c r="C261" s="6" t="s">
        <v>12</v>
      </c>
      <c r="D261" s="6" t="s">
        <v>326</v>
      </c>
      <c r="E261" s="6" t="s">
        <v>91</v>
      </c>
      <c r="F261" s="6"/>
      <c r="G261" s="7">
        <f>G262+G263</f>
        <v>0.30000000000000004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8" t="s">
        <v>275</v>
      </c>
      <c r="B262" s="92">
        <v>951</v>
      </c>
      <c r="C262" s="93" t="s">
        <v>12</v>
      </c>
      <c r="D262" s="93" t="s">
        <v>326</v>
      </c>
      <c r="E262" s="93" t="s">
        <v>92</v>
      </c>
      <c r="F262" s="93"/>
      <c r="G262" s="98">
        <v>0.23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48" outlineLevel="5" thickBot="1">
      <c r="A263" s="88" t="s">
        <v>270</v>
      </c>
      <c r="B263" s="92">
        <v>951</v>
      </c>
      <c r="C263" s="93" t="s">
        <v>12</v>
      </c>
      <c r="D263" s="93" t="s">
        <v>326</v>
      </c>
      <c r="E263" s="93" t="s">
        <v>271</v>
      </c>
      <c r="F263" s="93"/>
      <c r="G263" s="98">
        <v>0.07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5" t="s">
        <v>101</v>
      </c>
      <c r="B264" s="21">
        <v>951</v>
      </c>
      <c r="C264" s="6" t="s">
        <v>12</v>
      </c>
      <c r="D264" s="6" t="s">
        <v>326</v>
      </c>
      <c r="E264" s="6" t="s">
        <v>95</v>
      </c>
      <c r="F264" s="6"/>
      <c r="G264" s="7">
        <f>G265</f>
        <v>0.05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5" thickBot="1">
      <c r="A265" s="88" t="s">
        <v>103</v>
      </c>
      <c r="B265" s="92">
        <v>951</v>
      </c>
      <c r="C265" s="93" t="s">
        <v>12</v>
      </c>
      <c r="D265" s="93" t="s">
        <v>326</v>
      </c>
      <c r="E265" s="93" t="s">
        <v>97</v>
      </c>
      <c r="F265" s="93"/>
      <c r="G265" s="98">
        <v>0.05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94" t="s">
        <v>231</v>
      </c>
      <c r="B266" s="90">
        <v>951</v>
      </c>
      <c r="C266" s="91" t="s">
        <v>12</v>
      </c>
      <c r="D266" s="91" t="s">
        <v>327</v>
      </c>
      <c r="E266" s="91" t="s">
        <v>5</v>
      </c>
      <c r="F266" s="91"/>
      <c r="G266" s="16">
        <f>G267</f>
        <v>50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5" t="s">
        <v>101</v>
      </c>
      <c r="B267" s="21">
        <v>951</v>
      </c>
      <c r="C267" s="6" t="s">
        <v>12</v>
      </c>
      <c r="D267" s="6" t="s">
        <v>327</v>
      </c>
      <c r="E267" s="6" t="s">
        <v>95</v>
      </c>
      <c r="F267" s="6"/>
      <c r="G267" s="7">
        <f>G268</f>
        <v>50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32.25" outlineLevel="5" thickBot="1">
      <c r="A268" s="88" t="s">
        <v>103</v>
      </c>
      <c r="B268" s="92">
        <v>951</v>
      </c>
      <c r="C268" s="93" t="s">
        <v>12</v>
      </c>
      <c r="D268" s="93" t="s">
        <v>327</v>
      </c>
      <c r="E268" s="93" t="s">
        <v>97</v>
      </c>
      <c r="F268" s="93"/>
      <c r="G268" s="98">
        <v>50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16.5" outlineLevel="5" thickBot="1">
      <c r="A269" s="13" t="s">
        <v>163</v>
      </c>
      <c r="B269" s="19">
        <v>951</v>
      </c>
      <c r="C269" s="11" t="s">
        <v>12</v>
      </c>
      <c r="D269" s="11" t="s">
        <v>278</v>
      </c>
      <c r="E269" s="11" t="s">
        <v>5</v>
      </c>
      <c r="F269" s="11"/>
      <c r="G269" s="146">
        <f>G270</f>
        <v>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8" t="s">
        <v>244</v>
      </c>
      <c r="B270" s="19">
        <v>951</v>
      </c>
      <c r="C270" s="9" t="s">
        <v>12</v>
      </c>
      <c r="D270" s="9" t="s">
        <v>323</v>
      </c>
      <c r="E270" s="9" t="s">
        <v>5</v>
      </c>
      <c r="F270" s="9"/>
      <c r="G270" s="143">
        <f>G271</f>
        <v>0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48" outlineLevel="5" thickBot="1">
      <c r="A271" s="94" t="s">
        <v>226</v>
      </c>
      <c r="B271" s="90">
        <v>951</v>
      </c>
      <c r="C271" s="91" t="s">
        <v>12</v>
      </c>
      <c r="D271" s="91" t="s">
        <v>328</v>
      </c>
      <c r="E271" s="91" t="s">
        <v>5</v>
      </c>
      <c r="F271" s="91"/>
      <c r="G271" s="145">
        <f>G272</f>
        <v>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5" t="s">
        <v>101</v>
      </c>
      <c r="B272" s="21">
        <v>951</v>
      </c>
      <c r="C272" s="6" t="s">
        <v>12</v>
      </c>
      <c r="D272" s="6" t="s">
        <v>328</v>
      </c>
      <c r="E272" s="6" t="s">
        <v>95</v>
      </c>
      <c r="F272" s="6"/>
      <c r="G272" s="149">
        <f>G273</f>
        <v>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88" t="s">
        <v>103</v>
      </c>
      <c r="B273" s="92">
        <v>951</v>
      </c>
      <c r="C273" s="93" t="s">
        <v>12</v>
      </c>
      <c r="D273" s="93" t="s">
        <v>328</v>
      </c>
      <c r="E273" s="93" t="s">
        <v>97</v>
      </c>
      <c r="F273" s="93"/>
      <c r="G273" s="144">
        <v>0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19.5" outlineLevel="5" thickBot="1">
      <c r="A274" s="108" t="s">
        <v>47</v>
      </c>
      <c r="B274" s="18">
        <v>951</v>
      </c>
      <c r="C274" s="14" t="s">
        <v>46</v>
      </c>
      <c r="D274" s="14" t="s">
        <v>278</v>
      </c>
      <c r="E274" s="14" t="s">
        <v>5</v>
      </c>
      <c r="F274" s="14"/>
      <c r="G274" s="142">
        <f>G275+G281+G286</f>
        <v>11719.103000000001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16.5" outlineLevel="5" thickBot="1">
      <c r="A275" s="124" t="s">
        <v>39</v>
      </c>
      <c r="B275" s="18">
        <v>951</v>
      </c>
      <c r="C275" s="39" t="s">
        <v>19</v>
      </c>
      <c r="D275" s="39" t="s">
        <v>278</v>
      </c>
      <c r="E275" s="39" t="s">
        <v>5</v>
      </c>
      <c r="F275" s="39"/>
      <c r="G275" s="162">
        <f>G276</f>
        <v>10233.253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32.25" outlineLevel="4" thickBot="1">
      <c r="A276" s="80" t="s">
        <v>214</v>
      </c>
      <c r="B276" s="19">
        <v>951</v>
      </c>
      <c r="C276" s="9" t="s">
        <v>19</v>
      </c>
      <c r="D276" s="9" t="s">
        <v>329</v>
      </c>
      <c r="E276" s="9" t="s">
        <v>5</v>
      </c>
      <c r="F276" s="9"/>
      <c r="G276" s="143">
        <f>G277</f>
        <v>10233.253</v>
      </c>
      <c r="H276" s="32">
        <f aca="true" t="shared" si="39" ref="H276:X276">H277+H279</f>
        <v>0</v>
      </c>
      <c r="I276" s="32">
        <f t="shared" si="39"/>
        <v>0</v>
      </c>
      <c r="J276" s="32">
        <f t="shared" si="39"/>
        <v>0</v>
      </c>
      <c r="K276" s="32">
        <f t="shared" si="39"/>
        <v>0</v>
      </c>
      <c r="L276" s="32">
        <f t="shared" si="39"/>
        <v>0</v>
      </c>
      <c r="M276" s="32">
        <f t="shared" si="39"/>
        <v>0</v>
      </c>
      <c r="N276" s="32">
        <f t="shared" si="39"/>
        <v>0</v>
      </c>
      <c r="O276" s="32">
        <f t="shared" si="39"/>
        <v>0</v>
      </c>
      <c r="P276" s="32">
        <f t="shared" si="39"/>
        <v>0</v>
      </c>
      <c r="Q276" s="32">
        <f t="shared" si="39"/>
        <v>0</v>
      </c>
      <c r="R276" s="32">
        <f t="shared" si="39"/>
        <v>0</v>
      </c>
      <c r="S276" s="32">
        <f t="shared" si="39"/>
        <v>0</v>
      </c>
      <c r="T276" s="32">
        <f t="shared" si="39"/>
        <v>0</v>
      </c>
      <c r="U276" s="32">
        <f t="shared" si="39"/>
        <v>0</v>
      </c>
      <c r="V276" s="32">
        <f t="shared" si="39"/>
        <v>0</v>
      </c>
      <c r="W276" s="32">
        <f t="shared" si="39"/>
        <v>0</v>
      </c>
      <c r="X276" s="32">
        <f t="shared" si="39"/>
        <v>5000</v>
      </c>
      <c r="Y276" s="59" t="e">
        <f>X276/G270*100</f>
        <v>#DIV/0!</v>
      </c>
    </row>
    <row r="277" spans="1:25" ht="54.75" customHeight="1" outlineLevel="5" thickBot="1">
      <c r="A277" s="125" t="s">
        <v>164</v>
      </c>
      <c r="B277" s="132">
        <v>951</v>
      </c>
      <c r="C277" s="91" t="s">
        <v>19</v>
      </c>
      <c r="D277" s="91" t="s">
        <v>330</v>
      </c>
      <c r="E277" s="91" t="s">
        <v>5</v>
      </c>
      <c r="F277" s="95"/>
      <c r="G277" s="145">
        <f>G278</f>
        <v>10233.253</v>
      </c>
      <c r="H277" s="26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44"/>
      <c r="X277" s="65">
        <v>0</v>
      </c>
      <c r="Y277" s="59" t="e">
        <f>X277/G271*100</f>
        <v>#DIV/0!</v>
      </c>
    </row>
    <row r="278" spans="1:25" ht="36" customHeight="1" outlineLevel="5" thickBot="1">
      <c r="A278" s="5" t="s">
        <v>123</v>
      </c>
      <c r="B278" s="21">
        <v>951</v>
      </c>
      <c r="C278" s="6" t="s">
        <v>19</v>
      </c>
      <c r="D278" s="6" t="s">
        <v>330</v>
      </c>
      <c r="E278" s="6" t="s">
        <v>5</v>
      </c>
      <c r="F278" s="78"/>
      <c r="G278" s="149">
        <f>G279+G280</f>
        <v>10233.253</v>
      </c>
      <c r="H278" s="26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44"/>
      <c r="X278" s="65"/>
      <c r="Y278" s="59"/>
    </row>
    <row r="279" spans="1:25" ht="48" outlineLevel="5" thickBot="1">
      <c r="A279" s="96" t="s">
        <v>215</v>
      </c>
      <c r="B279" s="134">
        <v>951</v>
      </c>
      <c r="C279" s="93" t="s">
        <v>19</v>
      </c>
      <c r="D279" s="93" t="s">
        <v>330</v>
      </c>
      <c r="E279" s="93" t="s">
        <v>89</v>
      </c>
      <c r="F279" s="97"/>
      <c r="G279" s="144">
        <v>10000</v>
      </c>
      <c r="H279" s="26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44"/>
      <c r="X279" s="65">
        <v>5000</v>
      </c>
      <c r="Y279" s="59" t="e">
        <f>X279/G273*100</f>
        <v>#DIV/0!</v>
      </c>
    </row>
    <row r="280" spans="1:25" ht="19.5" outlineLevel="5" thickBot="1">
      <c r="A280" s="96" t="s">
        <v>87</v>
      </c>
      <c r="B280" s="134">
        <v>951</v>
      </c>
      <c r="C280" s="93" t="s">
        <v>19</v>
      </c>
      <c r="D280" s="93" t="s">
        <v>391</v>
      </c>
      <c r="E280" s="93" t="s">
        <v>88</v>
      </c>
      <c r="F280" s="97"/>
      <c r="G280" s="144">
        <v>233.253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124" t="s">
        <v>58</v>
      </c>
      <c r="B281" s="18">
        <v>951</v>
      </c>
      <c r="C281" s="39" t="s">
        <v>57</v>
      </c>
      <c r="D281" s="39" t="s">
        <v>278</v>
      </c>
      <c r="E281" s="39" t="s">
        <v>5</v>
      </c>
      <c r="F281" s="39"/>
      <c r="G281" s="119">
        <f>G282</f>
        <v>30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19.5" outlineLevel="6" thickBot="1">
      <c r="A282" s="8" t="s">
        <v>245</v>
      </c>
      <c r="B282" s="19">
        <v>951</v>
      </c>
      <c r="C282" s="9" t="s">
        <v>57</v>
      </c>
      <c r="D282" s="9" t="s">
        <v>331</v>
      </c>
      <c r="E282" s="9" t="s">
        <v>5</v>
      </c>
      <c r="F282" s="9"/>
      <c r="G282" s="10">
        <f>G283</f>
        <v>30</v>
      </c>
      <c r="H282" s="29">
        <f aca="true" t="shared" si="40" ref="H282:X282">H290+H295</f>
        <v>0</v>
      </c>
      <c r="I282" s="29">
        <f t="shared" si="40"/>
        <v>0</v>
      </c>
      <c r="J282" s="29">
        <f t="shared" si="40"/>
        <v>0</v>
      </c>
      <c r="K282" s="29">
        <f t="shared" si="40"/>
        <v>0</v>
      </c>
      <c r="L282" s="29">
        <f t="shared" si="40"/>
        <v>0</v>
      </c>
      <c r="M282" s="29">
        <f t="shared" si="40"/>
        <v>0</v>
      </c>
      <c r="N282" s="29">
        <f t="shared" si="40"/>
        <v>0</v>
      </c>
      <c r="O282" s="29">
        <f t="shared" si="40"/>
        <v>0</v>
      </c>
      <c r="P282" s="29">
        <f t="shared" si="40"/>
        <v>0</v>
      </c>
      <c r="Q282" s="29">
        <f t="shared" si="40"/>
        <v>0</v>
      </c>
      <c r="R282" s="29">
        <f t="shared" si="40"/>
        <v>0</v>
      </c>
      <c r="S282" s="29">
        <f t="shared" si="40"/>
        <v>0</v>
      </c>
      <c r="T282" s="29">
        <f t="shared" si="40"/>
        <v>0</v>
      </c>
      <c r="U282" s="29">
        <f t="shared" si="40"/>
        <v>0</v>
      </c>
      <c r="V282" s="29">
        <f t="shared" si="40"/>
        <v>0</v>
      </c>
      <c r="W282" s="29">
        <f t="shared" si="40"/>
        <v>0</v>
      </c>
      <c r="X282" s="73">
        <f t="shared" si="40"/>
        <v>1409.01825</v>
      </c>
      <c r="Y282" s="59">
        <f>X282/G276*100</f>
        <v>13.769016069474683</v>
      </c>
    </row>
    <row r="283" spans="1:25" ht="48" outlineLevel="6" thickBot="1">
      <c r="A283" s="114" t="s">
        <v>165</v>
      </c>
      <c r="B283" s="90">
        <v>951</v>
      </c>
      <c r="C283" s="91" t="s">
        <v>57</v>
      </c>
      <c r="D283" s="91" t="s">
        <v>332</v>
      </c>
      <c r="E283" s="91" t="s">
        <v>5</v>
      </c>
      <c r="F283" s="91"/>
      <c r="G283" s="16">
        <f>G284</f>
        <v>30</v>
      </c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3"/>
      <c r="Y283" s="59"/>
    </row>
    <row r="284" spans="1:25" ht="32.25" outlineLevel="6" thickBot="1">
      <c r="A284" s="5" t="s">
        <v>101</v>
      </c>
      <c r="B284" s="21">
        <v>951</v>
      </c>
      <c r="C284" s="6" t="s">
        <v>57</v>
      </c>
      <c r="D284" s="6" t="s">
        <v>332</v>
      </c>
      <c r="E284" s="6" t="s">
        <v>95</v>
      </c>
      <c r="F284" s="6"/>
      <c r="G284" s="7">
        <f>G285</f>
        <v>30</v>
      </c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3"/>
      <c r="Y284" s="59"/>
    </row>
    <row r="285" spans="1:25" ht="32.25" outlineLevel="6" thickBot="1">
      <c r="A285" s="88" t="s">
        <v>103</v>
      </c>
      <c r="B285" s="92">
        <v>951</v>
      </c>
      <c r="C285" s="93" t="s">
        <v>57</v>
      </c>
      <c r="D285" s="93" t="s">
        <v>332</v>
      </c>
      <c r="E285" s="93" t="s">
        <v>97</v>
      </c>
      <c r="F285" s="93"/>
      <c r="G285" s="98">
        <v>30</v>
      </c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3"/>
      <c r="Y285" s="59"/>
    </row>
    <row r="286" spans="1:25" ht="19.5" outlineLevel="6" thickBot="1">
      <c r="A286" s="124" t="s">
        <v>34</v>
      </c>
      <c r="B286" s="18">
        <v>951</v>
      </c>
      <c r="C286" s="39" t="s">
        <v>13</v>
      </c>
      <c r="D286" s="39" t="s">
        <v>278</v>
      </c>
      <c r="E286" s="39" t="s">
        <v>5</v>
      </c>
      <c r="F286" s="39"/>
      <c r="G286" s="162">
        <f>G287</f>
        <v>1455.85</v>
      </c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3"/>
      <c r="Y286" s="59"/>
    </row>
    <row r="287" spans="1:25" ht="32.25" outlineLevel="6" thickBot="1">
      <c r="A287" s="112" t="s">
        <v>138</v>
      </c>
      <c r="B287" s="19">
        <v>951</v>
      </c>
      <c r="C287" s="9" t="s">
        <v>13</v>
      </c>
      <c r="D287" s="9" t="s">
        <v>279</v>
      </c>
      <c r="E287" s="9" t="s">
        <v>5</v>
      </c>
      <c r="F287" s="9"/>
      <c r="G287" s="143">
        <f>G288</f>
        <v>1455.85</v>
      </c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3"/>
      <c r="Y287" s="59"/>
    </row>
    <row r="288" spans="1:25" ht="32.25" outlineLevel="6" thickBot="1">
      <c r="A288" s="112" t="s">
        <v>139</v>
      </c>
      <c r="B288" s="19">
        <v>951</v>
      </c>
      <c r="C288" s="11" t="s">
        <v>13</v>
      </c>
      <c r="D288" s="11" t="s">
        <v>280</v>
      </c>
      <c r="E288" s="11" t="s">
        <v>5</v>
      </c>
      <c r="F288" s="11"/>
      <c r="G288" s="146">
        <f>G289</f>
        <v>1455.85</v>
      </c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3"/>
      <c r="Y288" s="59"/>
    </row>
    <row r="289" spans="1:25" ht="48" outlineLevel="6" thickBot="1">
      <c r="A289" s="113" t="s">
        <v>212</v>
      </c>
      <c r="B289" s="130">
        <v>951</v>
      </c>
      <c r="C289" s="91" t="s">
        <v>13</v>
      </c>
      <c r="D289" s="91" t="s">
        <v>282</v>
      </c>
      <c r="E289" s="91" t="s">
        <v>5</v>
      </c>
      <c r="F289" s="91"/>
      <c r="G289" s="145">
        <f>G290+G294</f>
        <v>1455.85</v>
      </c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3"/>
      <c r="Y289" s="59"/>
    </row>
    <row r="290" spans="1:25" ht="32.25" outlineLevel="6" thickBot="1">
      <c r="A290" s="5" t="s">
        <v>94</v>
      </c>
      <c r="B290" s="21">
        <v>951</v>
      </c>
      <c r="C290" s="6" t="s">
        <v>13</v>
      </c>
      <c r="D290" s="6" t="s">
        <v>282</v>
      </c>
      <c r="E290" s="6" t="s">
        <v>91</v>
      </c>
      <c r="F290" s="6"/>
      <c r="G290" s="149">
        <f>G291+G292+G293</f>
        <v>1455.85</v>
      </c>
      <c r="H290" s="10">
        <f aca="true" t="shared" si="41" ref="H290:X291">H291</f>
        <v>0</v>
      </c>
      <c r="I290" s="10">
        <f t="shared" si="41"/>
        <v>0</v>
      </c>
      <c r="J290" s="10">
        <f t="shared" si="41"/>
        <v>0</v>
      </c>
      <c r="K290" s="10">
        <f t="shared" si="41"/>
        <v>0</v>
      </c>
      <c r="L290" s="10">
        <f t="shared" si="41"/>
        <v>0</v>
      </c>
      <c r="M290" s="10">
        <f t="shared" si="41"/>
        <v>0</v>
      </c>
      <c r="N290" s="10">
        <f t="shared" si="41"/>
        <v>0</v>
      </c>
      <c r="O290" s="10">
        <f t="shared" si="41"/>
        <v>0</v>
      </c>
      <c r="P290" s="10">
        <f t="shared" si="41"/>
        <v>0</v>
      </c>
      <c r="Q290" s="10">
        <f t="shared" si="41"/>
        <v>0</v>
      </c>
      <c r="R290" s="10">
        <f t="shared" si="41"/>
        <v>0</v>
      </c>
      <c r="S290" s="10">
        <f t="shared" si="41"/>
        <v>0</v>
      </c>
      <c r="T290" s="10">
        <f t="shared" si="41"/>
        <v>0</v>
      </c>
      <c r="U290" s="10">
        <f t="shared" si="41"/>
        <v>0</v>
      </c>
      <c r="V290" s="10">
        <f t="shared" si="41"/>
        <v>0</v>
      </c>
      <c r="W290" s="10">
        <f t="shared" si="41"/>
        <v>0</v>
      </c>
      <c r="X290" s="66">
        <f t="shared" si="41"/>
        <v>0</v>
      </c>
      <c r="Y290" s="59">
        <f>X290/G284*100</f>
        <v>0</v>
      </c>
    </row>
    <row r="291" spans="1:25" ht="32.25" outlineLevel="6" thickBot="1">
      <c r="A291" s="88" t="s">
        <v>275</v>
      </c>
      <c r="B291" s="92">
        <v>951</v>
      </c>
      <c r="C291" s="93" t="s">
        <v>13</v>
      </c>
      <c r="D291" s="93" t="s">
        <v>282</v>
      </c>
      <c r="E291" s="93" t="s">
        <v>92</v>
      </c>
      <c r="F291" s="93"/>
      <c r="G291" s="144">
        <v>1116.26</v>
      </c>
      <c r="H291" s="12">
        <f t="shared" si="41"/>
        <v>0</v>
      </c>
      <c r="I291" s="12">
        <f t="shared" si="41"/>
        <v>0</v>
      </c>
      <c r="J291" s="12">
        <f t="shared" si="41"/>
        <v>0</v>
      </c>
      <c r="K291" s="12">
        <f t="shared" si="41"/>
        <v>0</v>
      </c>
      <c r="L291" s="12">
        <f t="shared" si="41"/>
        <v>0</v>
      </c>
      <c r="M291" s="12">
        <f t="shared" si="41"/>
        <v>0</v>
      </c>
      <c r="N291" s="12">
        <f t="shared" si="41"/>
        <v>0</v>
      </c>
      <c r="O291" s="12">
        <f t="shared" si="41"/>
        <v>0</v>
      </c>
      <c r="P291" s="12">
        <f t="shared" si="41"/>
        <v>0</v>
      </c>
      <c r="Q291" s="12">
        <f t="shared" si="41"/>
        <v>0</v>
      </c>
      <c r="R291" s="12">
        <f t="shared" si="41"/>
        <v>0</v>
      </c>
      <c r="S291" s="12">
        <f t="shared" si="41"/>
        <v>0</v>
      </c>
      <c r="T291" s="12">
        <f t="shared" si="41"/>
        <v>0</v>
      </c>
      <c r="U291" s="12">
        <f t="shared" si="41"/>
        <v>0</v>
      </c>
      <c r="V291" s="12">
        <f t="shared" si="41"/>
        <v>0</v>
      </c>
      <c r="W291" s="12">
        <f t="shared" si="41"/>
        <v>0</v>
      </c>
      <c r="X291" s="67">
        <f t="shared" si="41"/>
        <v>0</v>
      </c>
      <c r="Y291" s="59">
        <f>X291/G285*100</f>
        <v>0</v>
      </c>
    </row>
    <row r="292" spans="1:25" ht="48" outlineLevel="6" thickBot="1">
      <c r="A292" s="88" t="s">
        <v>277</v>
      </c>
      <c r="B292" s="92">
        <v>951</v>
      </c>
      <c r="C292" s="93" t="s">
        <v>13</v>
      </c>
      <c r="D292" s="93" t="s">
        <v>282</v>
      </c>
      <c r="E292" s="93" t="s">
        <v>93</v>
      </c>
      <c r="F292" s="93"/>
      <c r="G292" s="144">
        <v>0</v>
      </c>
      <c r="H292" s="24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42"/>
      <c r="X292" s="65">
        <v>0</v>
      </c>
      <c r="Y292" s="59">
        <f>X292/G286*100</f>
        <v>0</v>
      </c>
    </row>
    <row r="293" spans="1:25" ht="48" outlineLevel="6" thickBot="1">
      <c r="A293" s="88" t="s">
        <v>270</v>
      </c>
      <c r="B293" s="92">
        <v>951</v>
      </c>
      <c r="C293" s="93" t="s">
        <v>13</v>
      </c>
      <c r="D293" s="93" t="s">
        <v>282</v>
      </c>
      <c r="E293" s="93" t="s">
        <v>271</v>
      </c>
      <c r="F293" s="93"/>
      <c r="G293" s="144">
        <v>339.59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32.25" outlineLevel="6" thickBot="1">
      <c r="A294" s="5" t="s">
        <v>101</v>
      </c>
      <c r="B294" s="21">
        <v>951</v>
      </c>
      <c r="C294" s="6" t="s">
        <v>13</v>
      </c>
      <c r="D294" s="6" t="s">
        <v>282</v>
      </c>
      <c r="E294" s="6" t="s">
        <v>95</v>
      </c>
      <c r="F294" s="6"/>
      <c r="G294" s="149">
        <f>G295</f>
        <v>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32.25" outlineLevel="6" thickBot="1">
      <c r="A295" s="88" t="s">
        <v>103</v>
      </c>
      <c r="B295" s="92">
        <v>951</v>
      </c>
      <c r="C295" s="93" t="s">
        <v>13</v>
      </c>
      <c r="D295" s="93" t="s">
        <v>282</v>
      </c>
      <c r="E295" s="93" t="s">
        <v>97</v>
      </c>
      <c r="F295" s="93"/>
      <c r="G295" s="144">
        <v>0</v>
      </c>
      <c r="H295" s="31">
        <f aca="true" t="shared" si="42" ref="H295:X297">H296</f>
        <v>0</v>
      </c>
      <c r="I295" s="31">
        <f t="shared" si="42"/>
        <v>0</v>
      </c>
      <c r="J295" s="31">
        <f t="shared" si="42"/>
        <v>0</v>
      </c>
      <c r="K295" s="31">
        <f t="shared" si="42"/>
        <v>0</v>
      </c>
      <c r="L295" s="31">
        <f t="shared" si="42"/>
        <v>0</v>
      </c>
      <c r="M295" s="31">
        <f t="shared" si="42"/>
        <v>0</v>
      </c>
      <c r="N295" s="31">
        <f t="shared" si="42"/>
        <v>0</v>
      </c>
      <c r="O295" s="31">
        <f t="shared" si="42"/>
        <v>0</v>
      </c>
      <c r="P295" s="31">
        <f t="shared" si="42"/>
        <v>0</v>
      </c>
      <c r="Q295" s="31">
        <f t="shared" si="42"/>
        <v>0</v>
      </c>
      <c r="R295" s="31">
        <f t="shared" si="42"/>
        <v>0</v>
      </c>
      <c r="S295" s="31">
        <f t="shared" si="42"/>
        <v>0</v>
      </c>
      <c r="T295" s="31">
        <f t="shared" si="42"/>
        <v>0</v>
      </c>
      <c r="U295" s="31">
        <f t="shared" si="42"/>
        <v>0</v>
      </c>
      <c r="V295" s="31">
        <f t="shared" si="42"/>
        <v>0</v>
      </c>
      <c r="W295" s="31">
        <f t="shared" si="42"/>
        <v>0</v>
      </c>
      <c r="X295" s="66">
        <f t="shared" si="42"/>
        <v>1409.01825</v>
      </c>
      <c r="Y295" s="59">
        <f>X295/G289*100</f>
        <v>96.78320225297938</v>
      </c>
    </row>
    <row r="296" spans="1:25" ht="19.5" outlineLevel="6" thickBot="1">
      <c r="A296" s="108" t="s">
        <v>64</v>
      </c>
      <c r="B296" s="18">
        <v>951</v>
      </c>
      <c r="C296" s="14" t="s">
        <v>45</v>
      </c>
      <c r="D296" s="14" t="s">
        <v>278</v>
      </c>
      <c r="E296" s="14" t="s">
        <v>5</v>
      </c>
      <c r="F296" s="14"/>
      <c r="G296" s="15">
        <f>G297</f>
        <v>20126.24342</v>
      </c>
      <c r="H296" s="32">
        <f t="shared" si="42"/>
        <v>0</v>
      </c>
      <c r="I296" s="32">
        <f t="shared" si="42"/>
        <v>0</v>
      </c>
      <c r="J296" s="32">
        <f t="shared" si="42"/>
        <v>0</v>
      </c>
      <c r="K296" s="32">
        <f t="shared" si="42"/>
        <v>0</v>
      </c>
      <c r="L296" s="32">
        <f t="shared" si="42"/>
        <v>0</v>
      </c>
      <c r="M296" s="32">
        <f t="shared" si="42"/>
        <v>0</v>
      </c>
      <c r="N296" s="32">
        <f t="shared" si="42"/>
        <v>0</v>
      </c>
      <c r="O296" s="32">
        <f t="shared" si="42"/>
        <v>0</v>
      </c>
      <c r="P296" s="32">
        <f t="shared" si="42"/>
        <v>0</v>
      </c>
      <c r="Q296" s="32">
        <f t="shared" si="42"/>
        <v>0</v>
      </c>
      <c r="R296" s="32">
        <f t="shared" si="42"/>
        <v>0</v>
      </c>
      <c r="S296" s="32">
        <f t="shared" si="42"/>
        <v>0</v>
      </c>
      <c r="T296" s="32">
        <f t="shared" si="42"/>
        <v>0</v>
      </c>
      <c r="U296" s="32">
        <f t="shared" si="42"/>
        <v>0</v>
      </c>
      <c r="V296" s="32">
        <f t="shared" si="42"/>
        <v>0</v>
      </c>
      <c r="W296" s="32">
        <f t="shared" si="42"/>
        <v>0</v>
      </c>
      <c r="X296" s="67">
        <f t="shared" si="42"/>
        <v>1409.01825</v>
      </c>
      <c r="Y296" s="59">
        <f>X296/G290*100</f>
        <v>96.78320225297938</v>
      </c>
    </row>
    <row r="297" spans="1:25" ht="16.5" outlineLevel="6" thickBot="1">
      <c r="A297" s="8" t="s">
        <v>35</v>
      </c>
      <c r="B297" s="19">
        <v>951</v>
      </c>
      <c r="C297" s="9" t="s">
        <v>14</v>
      </c>
      <c r="D297" s="9" t="s">
        <v>278</v>
      </c>
      <c r="E297" s="9" t="s">
        <v>5</v>
      </c>
      <c r="F297" s="9"/>
      <c r="G297" s="10">
        <f>G298+G314+G318+G322+G326</f>
        <v>20126.24342</v>
      </c>
      <c r="H297" s="34">
        <f t="shared" si="42"/>
        <v>0</v>
      </c>
      <c r="I297" s="34">
        <f t="shared" si="42"/>
        <v>0</v>
      </c>
      <c r="J297" s="34">
        <f t="shared" si="42"/>
        <v>0</v>
      </c>
      <c r="K297" s="34">
        <f t="shared" si="42"/>
        <v>0</v>
      </c>
      <c r="L297" s="34">
        <f t="shared" si="42"/>
        <v>0</v>
      </c>
      <c r="M297" s="34">
        <f t="shared" si="42"/>
        <v>0</v>
      </c>
      <c r="N297" s="34">
        <f t="shared" si="42"/>
        <v>0</v>
      </c>
      <c r="O297" s="34">
        <f t="shared" si="42"/>
        <v>0</v>
      </c>
      <c r="P297" s="34">
        <f t="shared" si="42"/>
        <v>0</v>
      </c>
      <c r="Q297" s="34">
        <f t="shared" si="42"/>
        <v>0</v>
      </c>
      <c r="R297" s="34">
        <f t="shared" si="42"/>
        <v>0</v>
      </c>
      <c r="S297" s="34">
        <f t="shared" si="42"/>
        <v>0</v>
      </c>
      <c r="T297" s="34">
        <f t="shared" si="42"/>
        <v>0</v>
      </c>
      <c r="U297" s="34">
        <f t="shared" si="42"/>
        <v>0</v>
      </c>
      <c r="V297" s="34">
        <f t="shared" si="42"/>
        <v>0</v>
      </c>
      <c r="W297" s="34">
        <f t="shared" si="42"/>
        <v>0</v>
      </c>
      <c r="X297" s="68">
        <f t="shared" si="42"/>
        <v>1409.01825</v>
      </c>
      <c r="Y297" s="59">
        <f>X297/G291*100</f>
        <v>126.22670793542723</v>
      </c>
    </row>
    <row r="298" spans="1:25" ht="19.5" outlineLevel="6" thickBot="1">
      <c r="A298" s="13" t="s">
        <v>166</v>
      </c>
      <c r="B298" s="19">
        <v>951</v>
      </c>
      <c r="C298" s="11" t="s">
        <v>14</v>
      </c>
      <c r="D298" s="11" t="s">
        <v>333</v>
      </c>
      <c r="E298" s="11" t="s">
        <v>5</v>
      </c>
      <c r="F298" s="11"/>
      <c r="G298" s="12">
        <f>G299+G303</f>
        <v>19726.24342</v>
      </c>
      <c r="H298" s="24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42"/>
      <c r="X298" s="65">
        <v>1409.01825</v>
      </c>
      <c r="Y298" s="59" t="e">
        <f>X298/G292*100</f>
        <v>#DIV/0!</v>
      </c>
    </row>
    <row r="299" spans="1:25" ht="19.5" outlineLevel="6" thickBot="1">
      <c r="A299" s="94" t="s">
        <v>124</v>
      </c>
      <c r="B299" s="90">
        <v>951</v>
      </c>
      <c r="C299" s="91" t="s">
        <v>14</v>
      </c>
      <c r="D299" s="91" t="s">
        <v>334</v>
      </c>
      <c r="E299" s="91" t="s">
        <v>5</v>
      </c>
      <c r="F299" s="91"/>
      <c r="G299" s="16">
        <f>G300</f>
        <v>1070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</row>
    <row r="300" spans="1:25" ht="32.25" outlineLevel="6" thickBot="1">
      <c r="A300" s="79" t="s">
        <v>167</v>
      </c>
      <c r="B300" s="21">
        <v>951</v>
      </c>
      <c r="C300" s="6" t="s">
        <v>14</v>
      </c>
      <c r="D300" s="6" t="s">
        <v>335</v>
      </c>
      <c r="E300" s="6" t="s">
        <v>5</v>
      </c>
      <c r="F300" s="6"/>
      <c r="G300" s="7">
        <f>G301</f>
        <v>1070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</row>
    <row r="301" spans="1:25" ht="32.25" outlineLevel="6" thickBot="1">
      <c r="A301" s="88" t="s">
        <v>101</v>
      </c>
      <c r="B301" s="92">
        <v>951</v>
      </c>
      <c r="C301" s="93" t="s">
        <v>14</v>
      </c>
      <c r="D301" s="93" t="s">
        <v>335</v>
      </c>
      <c r="E301" s="93" t="s">
        <v>95</v>
      </c>
      <c r="F301" s="93"/>
      <c r="G301" s="98">
        <f>G302</f>
        <v>1070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</row>
    <row r="302" spans="1:25" ht="32.25" outlineLevel="6" thickBot="1">
      <c r="A302" s="88" t="s">
        <v>103</v>
      </c>
      <c r="B302" s="92">
        <v>951</v>
      </c>
      <c r="C302" s="93" t="s">
        <v>14</v>
      </c>
      <c r="D302" s="93" t="s">
        <v>335</v>
      </c>
      <c r="E302" s="93" t="s">
        <v>97</v>
      </c>
      <c r="F302" s="93"/>
      <c r="G302" s="98">
        <v>1070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</row>
    <row r="303" spans="1:25" ht="32.25" outlineLevel="6" thickBot="1">
      <c r="A303" s="114" t="s">
        <v>168</v>
      </c>
      <c r="B303" s="90">
        <v>951</v>
      </c>
      <c r="C303" s="91" t="s">
        <v>14</v>
      </c>
      <c r="D303" s="91" t="s">
        <v>336</v>
      </c>
      <c r="E303" s="91" t="s">
        <v>5</v>
      </c>
      <c r="F303" s="91"/>
      <c r="G303" s="16">
        <f>G304+G308+G311</f>
        <v>18656.24342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</row>
    <row r="304" spans="1:25" ht="32.25" outlineLevel="6" thickBot="1">
      <c r="A304" s="5" t="s">
        <v>169</v>
      </c>
      <c r="B304" s="21">
        <v>951</v>
      </c>
      <c r="C304" s="6" t="s">
        <v>14</v>
      </c>
      <c r="D304" s="6" t="s">
        <v>337</v>
      </c>
      <c r="E304" s="6" t="s">
        <v>5</v>
      </c>
      <c r="F304" s="6"/>
      <c r="G304" s="7">
        <f>G305</f>
        <v>10456.24342</v>
      </c>
      <c r="H304" s="29">
        <f aca="true" t="shared" si="43" ref="H304:X304">H305</f>
        <v>0</v>
      </c>
      <c r="I304" s="29">
        <f t="shared" si="43"/>
        <v>0</v>
      </c>
      <c r="J304" s="29">
        <f t="shared" si="43"/>
        <v>0</v>
      </c>
      <c r="K304" s="29">
        <f t="shared" si="43"/>
        <v>0</v>
      </c>
      <c r="L304" s="29">
        <f t="shared" si="43"/>
        <v>0</v>
      </c>
      <c r="M304" s="29">
        <f t="shared" si="43"/>
        <v>0</v>
      </c>
      <c r="N304" s="29">
        <f t="shared" si="43"/>
        <v>0</v>
      </c>
      <c r="O304" s="29">
        <f t="shared" si="43"/>
        <v>0</v>
      </c>
      <c r="P304" s="29">
        <f t="shared" si="43"/>
        <v>0</v>
      </c>
      <c r="Q304" s="29">
        <f t="shared" si="43"/>
        <v>0</v>
      </c>
      <c r="R304" s="29">
        <f t="shared" si="43"/>
        <v>0</v>
      </c>
      <c r="S304" s="29">
        <f t="shared" si="43"/>
        <v>0</v>
      </c>
      <c r="T304" s="29">
        <f t="shared" si="43"/>
        <v>0</v>
      </c>
      <c r="U304" s="29">
        <f t="shared" si="43"/>
        <v>0</v>
      </c>
      <c r="V304" s="29">
        <f t="shared" si="43"/>
        <v>0</v>
      </c>
      <c r="W304" s="29">
        <f t="shared" si="43"/>
        <v>0</v>
      </c>
      <c r="X304" s="73">
        <f t="shared" si="43"/>
        <v>669.14176</v>
      </c>
      <c r="Y304" s="59">
        <f>X304/G298*100</f>
        <v>3.392139829936257</v>
      </c>
    </row>
    <row r="305" spans="1:25" ht="16.5" outlineLevel="6" thickBot="1">
      <c r="A305" s="88" t="s">
        <v>123</v>
      </c>
      <c r="B305" s="92">
        <v>951</v>
      </c>
      <c r="C305" s="93" t="s">
        <v>14</v>
      </c>
      <c r="D305" s="93" t="s">
        <v>337</v>
      </c>
      <c r="E305" s="93" t="s">
        <v>122</v>
      </c>
      <c r="F305" s="93"/>
      <c r="G305" s="98">
        <f>G306+G307</f>
        <v>10456.24342</v>
      </c>
      <c r="H305" s="10">
        <f aca="true" t="shared" si="44" ref="H305:X305">H324</f>
        <v>0</v>
      </c>
      <c r="I305" s="10">
        <f t="shared" si="44"/>
        <v>0</v>
      </c>
      <c r="J305" s="10">
        <f t="shared" si="44"/>
        <v>0</v>
      </c>
      <c r="K305" s="10">
        <f t="shared" si="44"/>
        <v>0</v>
      </c>
      <c r="L305" s="10">
        <f t="shared" si="44"/>
        <v>0</v>
      </c>
      <c r="M305" s="10">
        <f t="shared" si="44"/>
        <v>0</v>
      </c>
      <c r="N305" s="10">
        <f t="shared" si="44"/>
        <v>0</v>
      </c>
      <c r="O305" s="10">
        <f t="shared" si="44"/>
        <v>0</v>
      </c>
      <c r="P305" s="10">
        <f t="shared" si="44"/>
        <v>0</v>
      </c>
      <c r="Q305" s="10">
        <f t="shared" si="44"/>
        <v>0</v>
      </c>
      <c r="R305" s="10">
        <f t="shared" si="44"/>
        <v>0</v>
      </c>
      <c r="S305" s="10">
        <f t="shared" si="44"/>
        <v>0</v>
      </c>
      <c r="T305" s="10">
        <f t="shared" si="44"/>
        <v>0</v>
      </c>
      <c r="U305" s="10">
        <f t="shared" si="44"/>
        <v>0</v>
      </c>
      <c r="V305" s="10">
        <f t="shared" si="44"/>
        <v>0</v>
      </c>
      <c r="W305" s="10">
        <f t="shared" si="44"/>
        <v>0</v>
      </c>
      <c r="X305" s="66">
        <f t="shared" si="44"/>
        <v>669.14176</v>
      </c>
      <c r="Y305" s="59">
        <f>X305/G299*100</f>
        <v>62.53661308411215</v>
      </c>
    </row>
    <row r="306" spans="1:25" ht="48" outlineLevel="6" thickBot="1">
      <c r="A306" s="99" t="s">
        <v>215</v>
      </c>
      <c r="B306" s="92">
        <v>951</v>
      </c>
      <c r="C306" s="93" t="s">
        <v>14</v>
      </c>
      <c r="D306" s="93" t="s">
        <v>337</v>
      </c>
      <c r="E306" s="93" t="s">
        <v>89</v>
      </c>
      <c r="F306" s="93"/>
      <c r="G306" s="98">
        <v>10200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16.5" outlineLevel="6" thickBot="1">
      <c r="A307" s="96" t="s">
        <v>87</v>
      </c>
      <c r="B307" s="92">
        <v>951</v>
      </c>
      <c r="C307" s="93" t="s">
        <v>14</v>
      </c>
      <c r="D307" s="93" t="s">
        <v>346</v>
      </c>
      <c r="E307" s="93" t="s">
        <v>88</v>
      </c>
      <c r="F307" s="93"/>
      <c r="G307" s="98">
        <v>256.24342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32.25" outlineLevel="6" thickBot="1">
      <c r="A308" s="5" t="s">
        <v>170</v>
      </c>
      <c r="B308" s="21">
        <v>951</v>
      </c>
      <c r="C308" s="6" t="s">
        <v>14</v>
      </c>
      <c r="D308" s="6" t="s">
        <v>338</v>
      </c>
      <c r="E308" s="6" t="s">
        <v>5</v>
      </c>
      <c r="F308" s="6"/>
      <c r="G308" s="7">
        <f>G309</f>
        <v>8200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34.5" customHeight="1" outlineLevel="6" thickBot="1">
      <c r="A309" s="88" t="s">
        <v>123</v>
      </c>
      <c r="B309" s="92">
        <v>951</v>
      </c>
      <c r="C309" s="93" t="s">
        <v>14</v>
      </c>
      <c r="D309" s="93" t="s">
        <v>338</v>
      </c>
      <c r="E309" s="93" t="s">
        <v>122</v>
      </c>
      <c r="F309" s="93"/>
      <c r="G309" s="98">
        <f>G310</f>
        <v>8200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66"/>
      <c r="Y309" s="59"/>
    </row>
    <row r="310" spans="1:25" ht="48" outlineLevel="6" thickBot="1">
      <c r="A310" s="99" t="s">
        <v>215</v>
      </c>
      <c r="B310" s="92">
        <v>951</v>
      </c>
      <c r="C310" s="93" t="s">
        <v>14</v>
      </c>
      <c r="D310" s="93" t="s">
        <v>338</v>
      </c>
      <c r="E310" s="93" t="s">
        <v>89</v>
      </c>
      <c r="F310" s="93"/>
      <c r="G310" s="98">
        <v>8200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66"/>
      <c r="Y310" s="59"/>
    </row>
    <row r="311" spans="1:25" ht="32.25" outlineLevel="6" thickBot="1">
      <c r="A311" s="79" t="s">
        <v>266</v>
      </c>
      <c r="B311" s="21">
        <v>951</v>
      </c>
      <c r="C311" s="6" t="s">
        <v>14</v>
      </c>
      <c r="D311" s="6" t="s">
        <v>339</v>
      </c>
      <c r="E311" s="6" t="s">
        <v>5</v>
      </c>
      <c r="F311" s="6"/>
      <c r="G311" s="7">
        <f>G312</f>
        <v>0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66"/>
      <c r="Y311" s="59"/>
    </row>
    <row r="312" spans="1:25" ht="16.5" outlineLevel="6" thickBot="1">
      <c r="A312" s="88" t="s">
        <v>123</v>
      </c>
      <c r="B312" s="92">
        <v>951</v>
      </c>
      <c r="C312" s="93" t="s">
        <v>14</v>
      </c>
      <c r="D312" s="93" t="s">
        <v>339</v>
      </c>
      <c r="E312" s="93" t="s">
        <v>122</v>
      </c>
      <c r="F312" s="93"/>
      <c r="G312" s="98">
        <f>G313</f>
        <v>0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66"/>
      <c r="Y312" s="59"/>
    </row>
    <row r="313" spans="1:25" ht="48" outlineLevel="6" thickBot="1">
      <c r="A313" s="99" t="s">
        <v>215</v>
      </c>
      <c r="B313" s="92">
        <v>951</v>
      </c>
      <c r="C313" s="93" t="s">
        <v>14</v>
      </c>
      <c r="D313" s="93" t="s">
        <v>339</v>
      </c>
      <c r="E313" s="93" t="s">
        <v>89</v>
      </c>
      <c r="F313" s="93"/>
      <c r="G313" s="98">
        <v>0</v>
      </c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66"/>
      <c r="Y313" s="59"/>
    </row>
    <row r="314" spans="1:25" ht="16.5" outlineLevel="6" thickBot="1">
      <c r="A314" s="13" t="s">
        <v>398</v>
      </c>
      <c r="B314" s="19">
        <v>951</v>
      </c>
      <c r="C314" s="9" t="s">
        <v>14</v>
      </c>
      <c r="D314" s="9" t="s">
        <v>352</v>
      </c>
      <c r="E314" s="9" t="s">
        <v>5</v>
      </c>
      <c r="F314" s="9"/>
      <c r="G314" s="10">
        <f>G315</f>
        <v>50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66"/>
      <c r="Y314" s="59"/>
    </row>
    <row r="315" spans="1:25" ht="32.25" outlineLevel="6" thickBot="1">
      <c r="A315" s="114" t="s">
        <v>400</v>
      </c>
      <c r="B315" s="90">
        <v>951</v>
      </c>
      <c r="C315" s="91" t="s">
        <v>14</v>
      </c>
      <c r="D315" s="91" t="s">
        <v>399</v>
      </c>
      <c r="E315" s="91" t="s">
        <v>5</v>
      </c>
      <c r="F315" s="91"/>
      <c r="G315" s="16">
        <f>G316</f>
        <v>50</v>
      </c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66"/>
      <c r="Y315" s="59"/>
    </row>
    <row r="316" spans="1:25" ht="16.5" outlineLevel="6" thickBot="1">
      <c r="A316" s="5" t="s">
        <v>123</v>
      </c>
      <c r="B316" s="21">
        <v>951</v>
      </c>
      <c r="C316" s="6" t="s">
        <v>14</v>
      </c>
      <c r="D316" s="6" t="s">
        <v>399</v>
      </c>
      <c r="E316" s="6" t="s">
        <v>122</v>
      </c>
      <c r="F316" s="6"/>
      <c r="G316" s="7">
        <f>G317</f>
        <v>50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66"/>
      <c r="Y316" s="59"/>
    </row>
    <row r="317" spans="1:25" ht="16.5" outlineLevel="6" thickBot="1">
      <c r="A317" s="96" t="s">
        <v>87</v>
      </c>
      <c r="B317" s="92">
        <v>951</v>
      </c>
      <c r="C317" s="93" t="s">
        <v>14</v>
      </c>
      <c r="D317" s="93" t="s">
        <v>399</v>
      </c>
      <c r="E317" s="93" t="s">
        <v>88</v>
      </c>
      <c r="F317" s="93"/>
      <c r="G317" s="98">
        <v>50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66"/>
      <c r="Y317" s="59"/>
    </row>
    <row r="318" spans="1:25" ht="16.5" outlineLevel="6" thickBot="1">
      <c r="A318" s="8" t="s">
        <v>246</v>
      </c>
      <c r="B318" s="19">
        <v>951</v>
      </c>
      <c r="C318" s="9" t="s">
        <v>14</v>
      </c>
      <c r="D318" s="9" t="s">
        <v>340</v>
      </c>
      <c r="E318" s="9" t="s">
        <v>5</v>
      </c>
      <c r="F318" s="9"/>
      <c r="G318" s="10">
        <f>G319</f>
        <v>200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66"/>
      <c r="Y318" s="59"/>
    </row>
    <row r="319" spans="1:25" ht="48" outlineLevel="6" thickBot="1">
      <c r="A319" s="79" t="s">
        <v>171</v>
      </c>
      <c r="B319" s="21">
        <v>951</v>
      </c>
      <c r="C319" s="6" t="s">
        <v>14</v>
      </c>
      <c r="D319" s="6" t="s">
        <v>341</v>
      </c>
      <c r="E319" s="6" t="s">
        <v>5</v>
      </c>
      <c r="F319" s="6"/>
      <c r="G319" s="7">
        <f>G320</f>
        <v>200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66"/>
      <c r="Y319" s="59"/>
    </row>
    <row r="320" spans="1:25" ht="32.25" outlineLevel="6" thickBot="1">
      <c r="A320" s="88" t="s">
        <v>101</v>
      </c>
      <c r="B320" s="92">
        <v>951</v>
      </c>
      <c r="C320" s="93" t="s">
        <v>14</v>
      </c>
      <c r="D320" s="93" t="s">
        <v>341</v>
      </c>
      <c r="E320" s="93" t="s">
        <v>95</v>
      </c>
      <c r="F320" s="93"/>
      <c r="G320" s="98">
        <f>G321</f>
        <v>200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66"/>
      <c r="Y320" s="59"/>
    </row>
    <row r="321" spans="1:25" ht="32.25" outlineLevel="6" thickBot="1">
      <c r="A321" s="88" t="s">
        <v>103</v>
      </c>
      <c r="B321" s="92">
        <v>951</v>
      </c>
      <c r="C321" s="93" t="s">
        <v>14</v>
      </c>
      <c r="D321" s="93" t="s">
        <v>341</v>
      </c>
      <c r="E321" s="93" t="s">
        <v>97</v>
      </c>
      <c r="F321" s="93"/>
      <c r="G321" s="98">
        <v>200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66"/>
      <c r="Y321" s="59"/>
    </row>
    <row r="322" spans="1:25" ht="16.5" outlineLevel="6" thickBot="1">
      <c r="A322" s="8" t="s">
        <v>247</v>
      </c>
      <c r="B322" s="19">
        <v>951</v>
      </c>
      <c r="C322" s="9" t="s">
        <v>14</v>
      </c>
      <c r="D322" s="9" t="s">
        <v>342</v>
      </c>
      <c r="E322" s="9" t="s">
        <v>5</v>
      </c>
      <c r="F322" s="9"/>
      <c r="G322" s="10">
        <f>G323</f>
        <v>100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66"/>
      <c r="Y322" s="59"/>
    </row>
    <row r="323" spans="1:25" ht="32.25" outlineLevel="6" thickBot="1">
      <c r="A323" s="79" t="s">
        <v>172</v>
      </c>
      <c r="B323" s="21">
        <v>951</v>
      </c>
      <c r="C323" s="6" t="s">
        <v>14</v>
      </c>
      <c r="D323" s="6" t="s">
        <v>343</v>
      </c>
      <c r="E323" s="6" t="s">
        <v>5</v>
      </c>
      <c r="F323" s="6"/>
      <c r="G323" s="7">
        <f>G324</f>
        <v>100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66"/>
      <c r="Y323" s="59"/>
    </row>
    <row r="324" spans="1:25" ht="32.25" outlineLevel="6" thickBot="1">
      <c r="A324" s="88" t="s">
        <v>101</v>
      </c>
      <c r="B324" s="92">
        <v>951</v>
      </c>
      <c r="C324" s="93" t="s">
        <v>14</v>
      </c>
      <c r="D324" s="93" t="s">
        <v>343</v>
      </c>
      <c r="E324" s="93" t="s">
        <v>95</v>
      </c>
      <c r="F324" s="93"/>
      <c r="G324" s="98">
        <f>G325</f>
        <v>100</v>
      </c>
      <c r="H324" s="12">
        <f aca="true" t="shared" si="45" ref="H324:X324">H325</f>
        <v>0</v>
      </c>
      <c r="I324" s="12">
        <f t="shared" si="45"/>
        <v>0</v>
      </c>
      <c r="J324" s="12">
        <f t="shared" si="45"/>
        <v>0</v>
      </c>
      <c r="K324" s="12">
        <f t="shared" si="45"/>
        <v>0</v>
      </c>
      <c r="L324" s="12">
        <f t="shared" si="45"/>
        <v>0</v>
      </c>
      <c r="M324" s="12">
        <f t="shared" si="45"/>
        <v>0</v>
      </c>
      <c r="N324" s="12">
        <f t="shared" si="45"/>
        <v>0</v>
      </c>
      <c r="O324" s="12">
        <f t="shared" si="45"/>
        <v>0</v>
      </c>
      <c r="P324" s="12">
        <f t="shared" si="45"/>
        <v>0</v>
      </c>
      <c r="Q324" s="12">
        <f t="shared" si="45"/>
        <v>0</v>
      </c>
      <c r="R324" s="12">
        <f t="shared" si="45"/>
        <v>0</v>
      </c>
      <c r="S324" s="12">
        <f t="shared" si="45"/>
        <v>0</v>
      </c>
      <c r="T324" s="12">
        <f t="shared" si="45"/>
        <v>0</v>
      </c>
      <c r="U324" s="12">
        <f t="shared" si="45"/>
        <v>0</v>
      </c>
      <c r="V324" s="12">
        <f t="shared" si="45"/>
        <v>0</v>
      </c>
      <c r="W324" s="12">
        <f t="shared" si="45"/>
        <v>0</v>
      </c>
      <c r="X324" s="67">
        <f t="shared" si="45"/>
        <v>669.14176</v>
      </c>
      <c r="Y324" s="59">
        <f>X324/G318*100</f>
        <v>334.57088</v>
      </c>
    </row>
    <row r="325" spans="1:25" ht="32.25" outlineLevel="6" thickBot="1">
      <c r="A325" s="88" t="s">
        <v>103</v>
      </c>
      <c r="B325" s="92">
        <v>951</v>
      </c>
      <c r="C325" s="93" t="s">
        <v>14</v>
      </c>
      <c r="D325" s="93" t="s">
        <v>343</v>
      </c>
      <c r="E325" s="93" t="s">
        <v>97</v>
      </c>
      <c r="F325" s="93"/>
      <c r="G325" s="98">
        <v>100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5">
        <v>669.14176</v>
      </c>
      <c r="Y325" s="59">
        <f>X325/G319*100</f>
        <v>334.57088</v>
      </c>
    </row>
    <row r="326" spans="1:25" ht="19.5" outlineLevel="6" thickBot="1">
      <c r="A326" s="8" t="s">
        <v>248</v>
      </c>
      <c r="B326" s="19">
        <v>951</v>
      </c>
      <c r="C326" s="9" t="s">
        <v>14</v>
      </c>
      <c r="D326" s="9" t="s">
        <v>344</v>
      </c>
      <c r="E326" s="9" t="s">
        <v>5</v>
      </c>
      <c r="F326" s="9"/>
      <c r="G326" s="10">
        <f>G327</f>
        <v>50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32.25" outlineLevel="6" thickBot="1">
      <c r="A327" s="79" t="s">
        <v>173</v>
      </c>
      <c r="B327" s="21">
        <v>951</v>
      </c>
      <c r="C327" s="6" t="s">
        <v>14</v>
      </c>
      <c r="D327" s="6" t="s">
        <v>345</v>
      </c>
      <c r="E327" s="6" t="s">
        <v>5</v>
      </c>
      <c r="F327" s="6"/>
      <c r="G327" s="7">
        <f>G328</f>
        <v>50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2.25" outlineLevel="6" thickBot="1">
      <c r="A328" s="88" t="s">
        <v>101</v>
      </c>
      <c r="B328" s="92">
        <v>951</v>
      </c>
      <c r="C328" s="93" t="s">
        <v>14</v>
      </c>
      <c r="D328" s="93" t="s">
        <v>345</v>
      </c>
      <c r="E328" s="93" t="s">
        <v>95</v>
      </c>
      <c r="F328" s="93"/>
      <c r="G328" s="98">
        <f>G329</f>
        <v>50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88" t="s">
        <v>103</v>
      </c>
      <c r="B329" s="92">
        <v>951</v>
      </c>
      <c r="C329" s="93" t="s">
        <v>14</v>
      </c>
      <c r="D329" s="93" t="s">
        <v>345</v>
      </c>
      <c r="E329" s="93" t="s">
        <v>97</v>
      </c>
      <c r="F329" s="93"/>
      <c r="G329" s="98">
        <v>50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19.5" outlineLevel="6" thickBot="1">
      <c r="A330" s="108" t="s">
        <v>44</v>
      </c>
      <c r="B330" s="18">
        <v>951</v>
      </c>
      <c r="C330" s="14" t="s">
        <v>43</v>
      </c>
      <c r="D330" s="14" t="s">
        <v>278</v>
      </c>
      <c r="E330" s="14" t="s">
        <v>5</v>
      </c>
      <c r="F330" s="14"/>
      <c r="G330" s="15">
        <f>G331+G337+G346</f>
        <v>2137.6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124" t="s">
        <v>36</v>
      </c>
      <c r="B331" s="18">
        <v>951</v>
      </c>
      <c r="C331" s="39" t="s">
        <v>15</v>
      </c>
      <c r="D331" s="39" t="s">
        <v>278</v>
      </c>
      <c r="E331" s="39" t="s">
        <v>5</v>
      </c>
      <c r="F331" s="39"/>
      <c r="G331" s="119">
        <f>G332</f>
        <v>865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112" t="s">
        <v>138</v>
      </c>
      <c r="B332" s="19">
        <v>951</v>
      </c>
      <c r="C332" s="9" t="s">
        <v>15</v>
      </c>
      <c r="D332" s="9" t="s">
        <v>279</v>
      </c>
      <c r="E332" s="9" t="s">
        <v>5</v>
      </c>
      <c r="F332" s="9"/>
      <c r="G332" s="10">
        <f>G333</f>
        <v>865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35.25" customHeight="1" outlineLevel="6" thickBot="1">
      <c r="A333" s="112" t="s">
        <v>139</v>
      </c>
      <c r="B333" s="19">
        <v>951</v>
      </c>
      <c r="C333" s="11" t="s">
        <v>15</v>
      </c>
      <c r="D333" s="11" t="s">
        <v>280</v>
      </c>
      <c r="E333" s="11" t="s">
        <v>5</v>
      </c>
      <c r="F333" s="11"/>
      <c r="G333" s="12">
        <f>G334</f>
        <v>865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32.25" outlineLevel="6" thickBot="1">
      <c r="A334" s="94" t="s">
        <v>174</v>
      </c>
      <c r="B334" s="90">
        <v>951</v>
      </c>
      <c r="C334" s="91" t="s">
        <v>15</v>
      </c>
      <c r="D334" s="91" t="s">
        <v>347</v>
      </c>
      <c r="E334" s="91" t="s">
        <v>5</v>
      </c>
      <c r="F334" s="91"/>
      <c r="G334" s="16">
        <f>G335</f>
        <v>865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32.25" outlineLevel="6" thickBot="1">
      <c r="A335" s="5" t="s">
        <v>127</v>
      </c>
      <c r="B335" s="21">
        <v>951</v>
      </c>
      <c r="C335" s="6" t="s">
        <v>15</v>
      </c>
      <c r="D335" s="6" t="s">
        <v>347</v>
      </c>
      <c r="E335" s="6" t="s">
        <v>125</v>
      </c>
      <c r="F335" s="6"/>
      <c r="G335" s="7">
        <f>G336</f>
        <v>865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32.25" outlineLevel="6" thickBot="1">
      <c r="A336" s="88" t="s">
        <v>128</v>
      </c>
      <c r="B336" s="92">
        <v>951</v>
      </c>
      <c r="C336" s="93" t="s">
        <v>15</v>
      </c>
      <c r="D336" s="93" t="s">
        <v>347</v>
      </c>
      <c r="E336" s="93" t="s">
        <v>126</v>
      </c>
      <c r="F336" s="93"/>
      <c r="G336" s="98">
        <v>865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19.5" outlineLevel="6" thickBot="1">
      <c r="A337" s="124" t="s">
        <v>37</v>
      </c>
      <c r="B337" s="18">
        <v>951</v>
      </c>
      <c r="C337" s="39" t="s">
        <v>16</v>
      </c>
      <c r="D337" s="39" t="s">
        <v>278</v>
      </c>
      <c r="E337" s="39" t="s">
        <v>5</v>
      </c>
      <c r="F337" s="39"/>
      <c r="G337" s="119">
        <f>G338+G342</f>
        <v>1272.6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19.5" outlineLevel="6" thickBot="1">
      <c r="A338" s="8" t="s">
        <v>249</v>
      </c>
      <c r="B338" s="19">
        <v>951</v>
      </c>
      <c r="C338" s="9" t="s">
        <v>16</v>
      </c>
      <c r="D338" s="9" t="s">
        <v>348</v>
      </c>
      <c r="E338" s="9" t="s">
        <v>5</v>
      </c>
      <c r="F338" s="9"/>
      <c r="G338" s="10">
        <f>G339</f>
        <v>1272.6</v>
      </c>
      <c r="H338" s="29">
        <f aca="true" t="shared" si="46" ref="H338:X338">H339+H344</f>
        <v>0</v>
      </c>
      <c r="I338" s="29">
        <f t="shared" si="46"/>
        <v>0</v>
      </c>
      <c r="J338" s="29">
        <f t="shared" si="46"/>
        <v>0</v>
      </c>
      <c r="K338" s="29">
        <f t="shared" si="46"/>
        <v>0</v>
      </c>
      <c r="L338" s="29">
        <f t="shared" si="46"/>
        <v>0</v>
      </c>
      <c r="M338" s="29">
        <f t="shared" si="46"/>
        <v>0</v>
      </c>
      <c r="N338" s="29">
        <f t="shared" si="46"/>
        <v>0</v>
      </c>
      <c r="O338" s="29">
        <f t="shared" si="46"/>
        <v>0</v>
      </c>
      <c r="P338" s="29">
        <f t="shared" si="46"/>
        <v>0</v>
      </c>
      <c r="Q338" s="29">
        <f t="shared" si="46"/>
        <v>0</v>
      </c>
      <c r="R338" s="29">
        <f t="shared" si="46"/>
        <v>0</v>
      </c>
      <c r="S338" s="29">
        <f t="shared" si="46"/>
        <v>0</v>
      </c>
      <c r="T338" s="29">
        <f t="shared" si="46"/>
        <v>0</v>
      </c>
      <c r="U338" s="29">
        <f t="shared" si="46"/>
        <v>0</v>
      </c>
      <c r="V338" s="29">
        <f t="shared" si="46"/>
        <v>0</v>
      </c>
      <c r="W338" s="29">
        <f t="shared" si="46"/>
        <v>0</v>
      </c>
      <c r="X338" s="73">
        <f t="shared" si="46"/>
        <v>241.07674</v>
      </c>
      <c r="Y338" s="59">
        <f>X338/G332*100</f>
        <v>27.870143352601158</v>
      </c>
    </row>
    <row r="339" spans="1:25" ht="32.25" outlineLevel="6" thickBot="1">
      <c r="A339" s="114" t="s">
        <v>175</v>
      </c>
      <c r="B339" s="90">
        <v>951</v>
      </c>
      <c r="C339" s="91" t="s">
        <v>16</v>
      </c>
      <c r="D339" s="91" t="s">
        <v>349</v>
      </c>
      <c r="E339" s="91" t="s">
        <v>5</v>
      </c>
      <c r="F339" s="91"/>
      <c r="G339" s="16">
        <f>G340</f>
        <v>1272.6</v>
      </c>
      <c r="H339" s="31">
        <f aca="true" t="shared" si="47" ref="H339:X341">H340</f>
        <v>0</v>
      </c>
      <c r="I339" s="31">
        <f t="shared" si="47"/>
        <v>0</v>
      </c>
      <c r="J339" s="31">
        <f t="shared" si="47"/>
        <v>0</v>
      </c>
      <c r="K339" s="31">
        <f t="shared" si="47"/>
        <v>0</v>
      </c>
      <c r="L339" s="31">
        <f t="shared" si="47"/>
        <v>0</v>
      </c>
      <c r="M339" s="31">
        <f t="shared" si="47"/>
        <v>0</v>
      </c>
      <c r="N339" s="31">
        <f t="shared" si="47"/>
        <v>0</v>
      </c>
      <c r="O339" s="31">
        <f t="shared" si="47"/>
        <v>0</v>
      </c>
      <c r="P339" s="31">
        <f t="shared" si="47"/>
        <v>0</v>
      </c>
      <c r="Q339" s="31">
        <f t="shared" si="47"/>
        <v>0</v>
      </c>
      <c r="R339" s="31">
        <f t="shared" si="47"/>
        <v>0</v>
      </c>
      <c r="S339" s="31">
        <f t="shared" si="47"/>
        <v>0</v>
      </c>
      <c r="T339" s="31">
        <f t="shared" si="47"/>
        <v>0</v>
      </c>
      <c r="U339" s="31">
        <f t="shared" si="47"/>
        <v>0</v>
      </c>
      <c r="V339" s="31">
        <f t="shared" si="47"/>
        <v>0</v>
      </c>
      <c r="W339" s="31">
        <f t="shared" si="47"/>
        <v>0</v>
      </c>
      <c r="X339" s="66">
        <f t="shared" si="47"/>
        <v>178.07376</v>
      </c>
      <c r="Y339" s="59">
        <f>X339/G333*100</f>
        <v>20.586561849710982</v>
      </c>
    </row>
    <row r="340" spans="1:25" ht="32.25" outlineLevel="6" thickBot="1">
      <c r="A340" s="5" t="s">
        <v>108</v>
      </c>
      <c r="B340" s="21">
        <v>951</v>
      </c>
      <c r="C340" s="6" t="s">
        <v>16</v>
      </c>
      <c r="D340" s="6" t="s">
        <v>349</v>
      </c>
      <c r="E340" s="6" t="s">
        <v>107</v>
      </c>
      <c r="F340" s="6"/>
      <c r="G340" s="7">
        <f>G341</f>
        <v>1272.6</v>
      </c>
      <c r="H340" s="32">
        <f t="shared" si="47"/>
        <v>0</v>
      </c>
      <c r="I340" s="32">
        <f t="shared" si="47"/>
        <v>0</v>
      </c>
      <c r="J340" s="32">
        <f t="shared" si="47"/>
        <v>0</v>
      </c>
      <c r="K340" s="32">
        <f t="shared" si="47"/>
        <v>0</v>
      </c>
      <c r="L340" s="32">
        <f t="shared" si="47"/>
        <v>0</v>
      </c>
      <c r="M340" s="32">
        <f t="shared" si="47"/>
        <v>0</v>
      </c>
      <c r="N340" s="32">
        <f t="shared" si="47"/>
        <v>0</v>
      </c>
      <c r="O340" s="32">
        <f t="shared" si="47"/>
        <v>0</v>
      </c>
      <c r="P340" s="32">
        <f t="shared" si="47"/>
        <v>0</v>
      </c>
      <c r="Q340" s="32">
        <f t="shared" si="47"/>
        <v>0</v>
      </c>
      <c r="R340" s="32">
        <f t="shared" si="47"/>
        <v>0</v>
      </c>
      <c r="S340" s="32">
        <f t="shared" si="47"/>
        <v>0</v>
      </c>
      <c r="T340" s="32">
        <f t="shared" si="47"/>
        <v>0</v>
      </c>
      <c r="U340" s="32">
        <f t="shared" si="47"/>
        <v>0</v>
      </c>
      <c r="V340" s="32">
        <f t="shared" si="47"/>
        <v>0</v>
      </c>
      <c r="W340" s="32">
        <f t="shared" si="47"/>
        <v>0</v>
      </c>
      <c r="X340" s="67">
        <f t="shared" si="47"/>
        <v>178.07376</v>
      </c>
      <c r="Y340" s="59">
        <f>X340/G334*100</f>
        <v>20.586561849710982</v>
      </c>
    </row>
    <row r="341" spans="1:25" ht="16.5" outlineLevel="6" thickBot="1">
      <c r="A341" s="88" t="s">
        <v>130</v>
      </c>
      <c r="B341" s="92">
        <v>951</v>
      </c>
      <c r="C341" s="93" t="s">
        <v>16</v>
      </c>
      <c r="D341" s="93" t="s">
        <v>349</v>
      </c>
      <c r="E341" s="93" t="s">
        <v>129</v>
      </c>
      <c r="F341" s="93"/>
      <c r="G341" s="98">
        <v>1272.6</v>
      </c>
      <c r="H341" s="34">
        <f t="shared" si="47"/>
        <v>0</v>
      </c>
      <c r="I341" s="34">
        <f t="shared" si="47"/>
        <v>0</v>
      </c>
      <c r="J341" s="34">
        <f t="shared" si="47"/>
        <v>0</v>
      </c>
      <c r="K341" s="34">
        <f t="shared" si="47"/>
        <v>0</v>
      </c>
      <c r="L341" s="34">
        <f t="shared" si="47"/>
        <v>0</v>
      </c>
      <c r="M341" s="34">
        <f t="shared" si="47"/>
        <v>0</v>
      </c>
      <c r="N341" s="34">
        <f t="shared" si="47"/>
        <v>0</v>
      </c>
      <c r="O341" s="34">
        <f t="shared" si="47"/>
        <v>0</v>
      </c>
      <c r="P341" s="34">
        <f t="shared" si="47"/>
        <v>0</v>
      </c>
      <c r="Q341" s="34">
        <f t="shared" si="47"/>
        <v>0</v>
      </c>
      <c r="R341" s="34">
        <f t="shared" si="47"/>
        <v>0</v>
      </c>
      <c r="S341" s="34">
        <f t="shared" si="47"/>
        <v>0</v>
      </c>
      <c r="T341" s="34">
        <f t="shared" si="47"/>
        <v>0</v>
      </c>
      <c r="U341" s="34">
        <f t="shared" si="47"/>
        <v>0</v>
      </c>
      <c r="V341" s="34">
        <f t="shared" si="47"/>
        <v>0</v>
      </c>
      <c r="W341" s="34">
        <f t="shared" si="47"/>
        <v>0</v>
      </c>
      <c r="X341" s="68">
        <f t="shared" si="47"/>
        <v>178.07376</v>
      </c>
      <c r="Y341" s="59">
        <f>X341/G335*100</f>
        <v>20.586561849710982</v>
      </c>
    </row>
    <row r="342" spans="1:25" ht="19.5" outlineLevel="6" thickBot="1">
      <c r="A342" s="8" t="s">
        <v>176</v>
      </c>
      <c r="B342" s="19">
        <v>951</v>
      </c>
      <c r="C342" s="9" t="s">
        <v>16</v>
      </c>
      <c r="D342" s="9" t="s">
        <v>350</v>
      </c>
      <c r="E342" s="9" t="s">
        <v>5</v>
      </c>
      <c r="F342" s="9"/>
      <c r="G342" s="10">
        <f>G343</f>
        <v>0</v>
      </c>
      <c r="H342" s="24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42"/>
      <c r="X342" s="65">
        <v>178.07376</v>
      </c>
      <c r="Y342" s="59">
        <f>X342/G336*100</f>
        <v>20.586561849710982</v>
      </c>
    </row>
    <row r="343" spans="1:25" ht="32.25" outlineLevel="6" thickBot="1">
      <c r="A343" s="114" t="s">
        <v>175</v>
      </c>
      <c r="B343" s="90">
        <v>951</v>
      </c>
      <c r="C343" s="91" t="s">
        <v>16</v>
      </c>
      <c r="D343" s="91" t="s">
        <v>351</v>
      </c>
      <c r="E343" s="91" t="s">
        <v>5</v>
      </c>
      <c r="F343" s="91"/>
      <c r="G343" s="16">
        <f>G344</f>
        <v>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/>
      <c r="Y343" s="59"/>
    </row>
    <row r="344" spans="1:25" ht="32.25" outlineLevel="6" thickBot="1">
      <c r="A344" s="5" t="s">
        <v>108</v>
      </c>
      <c r="B344" s="21">
        <v>951</v>
      </c>
      <c r="C344" s="6" t="s">
        <v>16</v>
      </c>
      <c r="D344" s="6" t="s">
        <v>351</v>
      </c>
      <c r="E344" s="6" t="s">
        <v>107</v>
      </c>
      <c r="F344" s="6"/>
      <c r="G344" s="7">
        <f>G345</f>
        <v>0</v>
      </c>
      <c r="H344" s="31">
        <f aca="true" t="shared" si="48" ref="H344:X345">H345</f>
        <v>0</v>
      </c>
      <c r="I344" s="31">
        <f t="shared" si="48"/>
        <v>0</v>
      </c>
      <c r="J344" s="31">
        <f t="shared" si="48"/>
        <v>0</v>
      </c>
      <c r="K344" s="31">
        <f t="shared" si="48"/>
        <v>0</v>
      </c>
      <c r="L344" s="31">
        <f t="shared" si="48"/>
        <v>0</v>
      </c>
      <c r="M344" s="31">
        <f t="shared" si="48"/>
        <v>0</v>
      </c>
      <c r="N344" s="31">
        <f t="shared" si="48"/>
        <v>0</v>
      </c>
      <c r="O344" s="31">
        <f t="shared" si="48"/>
        <v>0</v>
      </c>
      <c r="P344" s="31">
        <f t="shared" si="48"/>
        <v>0</v>
      </c>
      <c r="Q344" s="31">
        <f t="shared" si="48"/>
        <v>0</v>
      </c>
      <c r="R344" s="31">
        <f t="shared" si="48"/>
        <v>0</v>
      </c>
      <c r="S344" s="31">
        <f t="shared" si="48"/>
        <v>0</v>
      </c>
      <c r="T344" s="31">
        <f t="shared" si="48"/>
        <v>0</v>
      </c>
      <c r="U344" s="31">
        <f t="shared" si="48"/>
        <v>0</v>
      </c>
      <c r="V344" s="31">
        <f t="shared" si="48"/>
        <v>0</v>
      </c>
      <c r="W344" s="31">
        <f t="shared" si="48"/>
        <v>0</v>
      </c>
      <c r="X344" s="66">
        <f t="shared" si="48"/>
        <v>63.00298</v>
      </c>
      <c r="Y344" s="59">
        <f>X344/G338*100</f>
        <v>4.950729215778721</v>
      </c>
    </row>
    <row r="345" spans="1:25" ht="16.5" outlineLevel="6" thickBot="1">
      <c r="A345" s="88" t="s">
        <v>130</v>
      </c>
      <c r="B345" s="92">
        <v>951</v>
      </c>
      <c r="C345" s="93" t="s">
        <v>16</v>
      </c>
      <c r="D345" s="93" t="s">
        <v>351</v>
      </c>
      <c r="E345" s="93" t="s">
        <v>129</v>
      </c>
      <c r="F345" s="93"/>
      <c r="G345" s="98">
        <v>0</v>
      </c>
      <c r="H345" s="32">
        <f t="shared" si="48"/>
        <v>0</v>
      </c>
      <c r="I345" s="32">
        <f t="shared" si="48"/>
        <v>0</v>
      </c>
      <c r="J345" s="32">
        <f t="shared" si="48"/>
        <v>0</v>
      </c>
      <c r="K345" s="32">
        <f t="shared" si="48"/>
        <v>0</v>
      </c>
      <c r="L345" s="32">
        <f t="shared" si="48"/>
        <v>0</v>
      </c>
      <c r="M345" s="32">
        <f t="shared" si="48"/>
        <v>0</v>
      </c>
      <c r="N345" s="32">
        <f t="shared" si="48"/>
        <v>0</v>
      </c>
      <c r="O345" s="32">
        <f t="shared" si="48"/>
        <v>0</v>
      </c>
      <c r="P345" s="32">
        <f t="shared" si="48"/>
        <v>0</v>
      </c>
      <c r="Q345" s="32">
        <f t="shared" si="48"/>
        <v>0</v>
      </c>
      <c r="R345" s="32">
        <f t="shared" si="48"/>
        <v>0</v>
      </c>
      <c r="S345" s="32">
        <f t="shared" si="48"/>
        <v>0</v>
      </c>
      <c r="T345" s="32">
        <f t="shared" si="48"/>
        <v>0</v>
      </c>
      <c r="U345" s="32">
        <f t="shared" si="48"/>
        <v>0</v>
      </c>
      <c r="V345" s="32">
        <f t="shared" si="48"/>
        <v>0</v>
      </c>
      <c r="W345" s="32">
        <f t="shared" si="48"/>
        <v>0</v>
      </c>
      <c r="X345" s="67">
        <f t="shared" si="48"/>
        <v>63.00298</v>
      </c>
      <c r="Y345" s="59">
        <f>X345/G339*100</f>
        <v>4.950729215778721</v>
      </c>
    </row>
    <row r="346" spans="1:25" ht="19.5" outlineLevel="6" thickBot="1">
      <c r="A346" s="124" t="s">
        <v>177</v>
      </c>
      <c r="B346" s="18">
        <v>951</v>
      </c>
      <c r="C346" s="39" t="s">
        <v>178</v>
      </c>
      <c r="D346" s="39" t="s">
        <v>278</v>
      </c>
      <c r="E346" s="39" t="s">
        <v>5</v>
      </c>
      <c r="F346" s="39"/>
      <c r="G346" s="119">
        <f>G347</f>
        <v>0</v>
      </c>
      <c r="H346" s="24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42"/>
      <c r="X346" s="65">
        <v>63.00298</v>
      </c>
      <c r="Y346" s="59">
        <f>X346/G340*100</f>
        <v>4.950729215778721</v>
      </c>
    </row>
    <row r="347" spans="1:25" ht="19.5" outlineLevel="6" thickBot="1">
      <c r="A347" s="13" t="s">
        <v>250</v>
      </c>
      <c r="B347" s="19">
        <v>951</v>
      </c>
      <c r="C347" s="9" t="s">
        <v>178</v>
      </c>
      <c r="D347" s="9" t="s">
        <v>352</v>
      </c>
      <c r="E347" s="9" t="s">
        <v>5</v>
      </c>
      <c r="F347" s="9"/>
      <c r="G347" s="10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48" outlineLevel="6" thickBot="1">
      <c r="A348" s="114" t="s">
        <v>179</v>
      </c>
      <c r="B348" s="90">
        <v>951</v>
      </c>
      <c r="C348" s="91" t="s">
        <v>178</v>
      </c>
      <c r="D348" s="91" t="s">
        <v>353</v>
      </c>
      <c r="E348" s="91" t="s">
        <v>5</v>
      </c>
      <c r="F348" s="91"/>
      <c r="G348" s="16">
        <f>G349</f>
        <v>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32.25" outlineLevel="6" thickBot="1">
      <c r="A349" s="5" t="s">
        <v>101</v>
      </c>
      <c r="B349" s="21">
        <v>951</v>
      </c>
      <c r="C349" s="6" t="s">
        <v>180</v>
      </c>
      <c r="D349" s="6" t="s">
        <v>353</v>
      </c>
      <c r="E349" s="6" t="s">
        <v>95</v>
      </c>
      <c r="F349" s="6"/>
      <c r="G349" s="7">
        <f>G350</f>
        <v>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2.25" outlineLevel="6" thickBot="1">
      <c r="A350" s="88" t="s">
        <v>103</v>
      </c>
      <c r="B350" s="92">
        <v>951</v>
      </c>
      <c r="C350" s="93" t="s">
        <v>178</v>
      </c>
      <c r="D350" s="93" t="s">
        <v>353</v>
      </c>
      <c r="E350" s="93" t="s">
        <v>97</v>
      </c>
      <c r="F350" s="93"/>
      <c r="G350" s="98">
        <v>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19.5" outlineLevel="6" thickBot="1">
      <c r="A351" s="108" t="s">
        <v>72</v>
      </c>
      <c r="B351" s="18">
        <v>951</v>
      </c>
      <c r="C351" s="14" t="s">
        <v>42</v>
      </c>
      <c r="D351" s="14" t="s">
        <v>278</v>
      </c>
      <c r="E351" s="14" t="s">
        <v>5</v>
      </c>
      <c r="F351" s="14"/>
      <c r="G351" s="15">
        <f>G352+G357</f>
        <v>200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9.5" outlineLevel="6" thickBot="1">
      <c r="A352" s="8" t="s">
        <v>181</v>
      </c>
      <c r="B352" s="19">
        <v>951</v>
      </c>
      <c r="C352" s="9" t="s">
        <v>77</v>
      </c>
      <c r="D352" s="9" t="s">
        <v>278</v>
      </c>
      <c r="E352" s="9" t="s">
        <v>5</v>
      </c>
      <c r="F352" s="9"/>
      <c r="G352" s="10">
        <f>G353</f>
        <v>200</v>
      </c>
      <c r="H352" s="29">
        <f aca="true" t="shared" si="49" ref="H352:X352">H353+H358</f>
        <v>0</v>
      </c>
      <c r="I352" s="29">
        <f t="shared" si="49"/>
        <v>0</v>
      </c>
      <c r="J352" s="29">
        <f t="shared" si="49"/>
        <v>0</v>
      </c>
      <c r="K352" s="29">
        <f t="shared" si="49"/>
        <v>0</v>
      </c>
      <c r="L352" s="29">
        <f t="shared" si="49"/>
        <v>0</v>
      </c>
      <c r="M352" s="29">
        <f t="shared" si="49"/>
        <v>0</v>
      </c>
      <c r="N352" s="29">
        <f t="shared" si="49"/>
        <v>0</v>
      </c>
      <c r="O352" s="29">
        <f t="shared" si="49"/>
        <v>0</v>
      </c>
      <c r="P352" s="29">
        <f t="shared" si="49"/>
        <v>0</v>
      </c>
      <c r="Q352" s="29">
        <f t="shared" si="49"/>
        <v>0</v>
      </c>
      <c r="R352" s="29">
        <f t="shared" si="49"/>
        <v>0</v>
      </c>
      <c r="S352" s="29">
        <f t="shared" si="49"/>
        <v>0</v>
      </c>
      <c r="T352" s="29">
        <f t="shared" si="49"/>
        <v>0</v>
      </c>
      <c r="U352" s="29">
        <f t="shared" si="49"/>
        <v>0</v>
      </c>
      <c r="V352" s="29">
        <f t="shared" si="49"/>
        <v>0</v>
      </c>
      <c r="W352" s="29">
        <f t="shared" si="49"/>
        <v>0</v>
      </c>
      <c r="X352" s="73">
        <f t="shared" si="49"/>
        <v>499.74378</v>
      </c>
      <c r="Y352" s="59" t="e">
        <f>X352/G346*100</f>
        <v>#DIV/0!</v>
      </c>
    </row>
    <row r="353" spans="1:25" ht="16.5" outlineLevel="6" thickBot="1">
      <c r="A353" s="100" t="s">
        <v>251</v>
      </c>
      <c r="B353" s="106">
        <v>951</v>
      </c>
      <c r="C353" s="91" t="s">
        <v>77</v>
      </c>
      <c r="D353" s="91" t="s">
        <v>354</v>
      </c>
      <c r="E353" s="91" t="s">
        <v>5</v>
      </c>
      <c r="F353" s="91"/>
      <c r="G353" s="16">
        <f>G354</f>
        <v>200</v>
      </c>
      <c r="H353" s="31">
        <f aca="true" t="shared" si="50" ref="H353:X355">H354</f>
        <v>0</v>
      </c>
      <c r="I353" s="31">
        <f t="shared" si="50"/>
        <v>0</v>
      </c>
      <c r="J353" s="31">
        <f t="shared" si="50"/>
        <v>0</v>
      </c>
      <c r="K353" s="31">
        <f t="shared" si="50"/>
        <v>0</v>
      </c>
      <c r="L353" s="31">
        <f t="shared" si="50"/>
        <v>0</v>
      </c>
      <c r="M353" s="31">
        <f t="shared" si="50"/>
        <v>0</v>
      </c>
      <c r="N353" s="31">
        <f t="shared" si="50"/>
        <v>0</v>
      </c>
      <c r="O353" s="31">
        <f t="shared" si="50"/>
        <v>0</v>
      </c>
      <c r="P353" s="31">
        <f t="shared" si="50"/>
        <v>0</v>
      </c>
      <c r="Q353" s="31">
        <f t="shared" si="50"/>
        <v>0</v>
      </c>
      <c r="R353" s="31">
        <f t="shared" si="50"/>
        <v>0</v>
      </c>
      <c r="S353" s="31">
        <f t="shared" si="50"/>
        <v>0</v>
      </c>
      <c r="T353" s="31">
        <f t="shared" si="50"/>
        <v>0</v>
      </c>
      <c r="U353" s="31">
        <f t="shared" si="50"/>
        <v>0</v>
      </c>
      <c r="V353" s="31">
        <f t="shared" si="50"/>
        <v>0</v>
      </c>
      <c r="W353" s="31">
        <f t="shared" si="50"/>
        <v>0</v>
      </c>
      <c r="X353" s="66">
        <f t="shared" si="50"/>
        <v>499.74378</v>
      </c>
      <c r="Y353" s="59" t="e">
        <f>X353/G347*100</f>
        <v>#DIV/0!</v>
      </c>
    </row>
    <row r="354" spans="1:25" ht="48" outlineLevel="6" thickBot="1">
      <c r="A354" s="114" t="s">
        <v>182</v>
      </c>
      <c r="B354" s="90">
        <v>951</v>
      </c>
      <c r="C354" s="91" t="s">
        <v>77</v>
      </c>
      <c r="D354" s="91" t="s">
        <v>355</v>
      </c>
      <c r="E354" s="91" t="s">
        <v>5</v>
      </c>
      <c r="F354" s="91"/>
      <c r="G354" s="16">
        <f>G355</f>
        <v>200</v>
      </c>
      <c r="H354" s="32">
        <f t="shared" si="50"/>
        <v>0</v>
      </c>
      <c r="I354" s="32">
        <f t="shared" si="50"/>
        <v>0</v>
      </c>
      <c r="J354" s="32">
        <f t="shared" si="50"/>
        <v>0</v>
      </c>
      <c r="K354" s="32">
        <f t="shared" si="50"/>
        <v>0</v>
      </c>
      <c r="L354" s="32">
        <f t="shared" si="50"/>
        <v>0</v>
      </c>
      <c r="M354" s="32">
        <f t="shared" si="50"/>
        <v>0</v>
      </c>
      <c r="N354" s="32">
        <f t="shared" si="50"/>
        <v>0</v>
      </c>
      <c r="O354" s="32">
        <f t="shared" si="50"/>
        <v>0</v>
      </c>
      <c r="P354" s="32">
        <f t="shared" si="50"/>
        <v>0</v>
      </c>
      <c r="Q354" s="32">
        <f t="shared" si="50"/>
        <v>0</v>
      </c>
      <c r="R354" s="32">
        <f t="shared" si="50"/>
        <v>0</v>
      </c>
      <c r="S354" s="32">
        <f t="shared" si="50"/>
        <v>0</v>
      </c>
      <c r="T354" s="32">
        <f t="shared" si="50"/>
        <v>0</v>
      </c>
      <c r="U354" s="32">
        <f t="shared" si="50"/>
        <v>0</v>
      </c>
      <c r="V354" s="32">
        <f t="shared" si="50"/>
        <v>0</v>
      </c>
      <c r="W354" s="32">
        <f t="shared" si="50"/>
        <v>0</v>
      </c>
      <c r="X354" s="67">
        <f t="shared" si="50"/>
        <v>499.74378</v>
      </c>
      <c r="Y354" s="59" t="e">
        <f>X354/G348*100</f>
        <v>#DIV/0!</v>
      </c>
    </row>
    <row r="355" spans="1:25" ht="32.25" outlineLevel="6" thickBot="1">
      <c r="A355" s="5" t="s">
        <v>101</v>
      </c>
      <c r="B355" s="21">
        <v>951</v>
      </c>
      <c r="C355" s="6" t="s">
        <v>77</v>
      </c>
      <c r="D355" s="6" t="s">
        <v>355</v>
      </c>
      <c r="E355" s="6" t="s">
        <v>95</v>
      </c>
      <c r="F355" s="6"/>
      <c r="G355" s="7">
        <f>G356</f>
        <v>200</v>
      </c>
      <c r="H355" s="34">
        <f t="shared" si="50"/>
        <v>0</v>
      </c>
      <c r="I355" s="34">
        <f t="shared" si="50"/>
        <v>0</v>
      </c>
      <c r="J355" s="34">
        <f t="shared" si="50"/>
        <v>0</v>
      </c>
      <c r="K355" s="34">
        <f t="shared" si="50"/>
        <v>0</v>
      </c>
      <c r="L355" s="34">
        <f t="shared" si="50"/>
        <v>0</v>
      </c>
      <c r="M355" s="34">
        <f t="shared" si="50"/>
        <v>0</v>
      </c>
      <c r="N355" s="34">
        <f t="shared" si="50"/>
        <v>0</v>
      </c>
      <c r="O355" s="34">
        <f t="shared" si="50"/>
        <v>0</v>
      </c>
      <c r="P355" s="34">
        <f t="shared" si="50"/>
        <v>0</v>
      </c>
      <c r="Q355" s="34">
        <f t="shared" si="50"/>
        <v>0</v>
      </c>
      <c r="R355" s="34">
        <f t="shared" si="50"/>
        <v>0</v>
      </c>
      <c r="S355" s="34">
        <f t="shared" si="50"/>
        <v>0</v>
      </c>
      <c r="T355" s="34">
        <f t="shared" si="50"/>
        <v>0</v>
      </c>
      <c r="U355" s="34">
        <f t="shared" si="50"/>
        <v>0</v>
      </c>
      <c r="V355" s="34">
        <f t="shared" si="50"/>
        <v>0</v>
      </c>
      <c r="W355" s="34">
        <f t="shared" si="50"/>
        <v>0</v>
      </c>
      <c r="X355" s="68">
        <f t="shared" si="50"/>
        <v>499.74378</v>
      </c>
      <c r="Y355" s="59" t="e">
        <f>X355/G349*100</f>
        <v>#DIV/0!</v>
      </c>
    </row>
    <row r="356" spans="1:25" ht="32.25" outlineLevel="6" thickBot="1">
      <c r="A356" s="88" t="s">
        <v>103</v>
      </c>
      <c r="B356" s="92">
        <v>951</v>
      </c>
      <c r="C356" s="93" t="s">
        <v>77</v>
      </c>
      <c r="D356" s="93" t="s">
        <v>355</v>
      </c>
      <c r="E356" s="93" t="s">
        <v>97</v>
      </c>
      <c r="F356" s="93"/>
      <c r="G356" s="98">
        <v>200</v>
      </c>
      <c r="H356" s="24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42"/>
      <c r="X356" s="65">
        <v>499.74378</v>
      </c>
      <c r="Y356" s="59" t="e">
        <f>X356/G350*100</f>
        <v>#DIV/0!</v>
      </c>
    </row>
    <row r="357" spans="1:25" ht="19.5" outlineLevel="6" thickBot="1">
      <c r="A357" s="87" t="s">
        <v>80</v>
      </c>
      <c r="B357" s="19">
        <v>951</v>
      </c>
      <c r="C357" s="9" t="s">
        <v>81</v>
      </c>
      <c r="D357" s="9" t="s">
        <v>278</v>
      </c>
      <c r="E357" s="9" t="s">
        <v>5</v>
      </c>
      <c r="F357" s="6"/>
      <c r="G357" s="10">
        <f>G358</f>
        <v>0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16.5" outlineLevel="6" thickBot="1">
      <c r="A358" s="100" t="s">
        <v>252</v>
      </c>
      <c r="B358" s="106">
        <v>951</v>
      </c>
      <c r="C358" s="91" t="s">
        <v>81</v>
      </c>
      <c r="D358" s="91" t="s">
        <v>354</v>
      </c>
      <c r="E358" s="91" t="s">
        <v>5</v>
      </c>
      <c r="F358" s="91"/>
      <c r="G358" s="16">
        <f>G359</f>
        <v>0</v>
      </c>
      <c r="H358" s="31">
        <f aca="true" t="shared" si="51" ref="H358:X358">H359</f>
        <v>0</v>
      </c>
      <c r="I358" s="31">
        <f t="shared" si="51"/>
        <v>0</v>
      </c>
      <c r="J358" s="31">
        <f t="shared" si="51"/>
        <v>0</v>
      </c>
      <c r="K358" s="31">
        <f t="shared" si="51"/>
        <v>0</v>
      </c>
      <c r="L358" s="31">
        <f t="shared" si="51"/>
        <v>0</v>
      </c>
      <c r="M358" s="31">
        <f t="shared" si="51"/>
        <v>0</v>
      </c>
      <c r="N358" s="31">
        <f t="shared" si="51"/>
        <v>0</v>
      </c>
      <c r="O358" s="31">
        <f t="shared" si="51"/>
        <v>0</v>
      </c>
      <c r="P358" s="31">
        <f t="shared" si="51"/>
        <v>0</v>
      </c>
      <c r="Q358" s="31">
        <f t="shared" si="51"/>
        <v>0</v>
      </c>
      <c r="R358" s="31">
        <f t="shared" si="51"/>
        <v>0</v>
      </c>
      <c r="S358" s="31">
        <f t="shared" si="51"/>
        <v>0</v>
      </c>
      <c r="T358" s="31">
        <f t="shared" si="51"/>
        <v>0</v>
      </c>
      <c r="U358" s="31">
        <f t="shared" si="51"/>
        <v>0</v>
      </c>
      <c r="V358" s="31">
        <f t="shared" si="51"/>
        <v>0</v>
      </c>
      <c r="W358" s="31">
        <f t="shared" si="51"/>
        <v>0</v>
      </c>
      <c r="X358" s="31">
        <f t="shared" si="51"/>
        <v>0</v>
      </c>
      <c r="Y358" s="59">
        <f>X358/G352*100</f>
        <v>0</v>
      </c>
    </row>
    <row r="359" spans="1:25" ht="48" outlineLevel="6" thickBot="1">
      <c r="A359" s="5" t="s">
        <v>183</v>
      </c>
      <c r="B359" s="21">
        <v>951</v>
      </c>
      <c r="C359" s="6" t="s">
        <v>81</v>
      </c>
      <c r="D359" s="6" t="s">
        <v>356</v>
      </c>
      <c r="E359" s="6" t="s">
        <v>5</v>
      </c>
      <c r="F359" s="6"/>
      <c r="G359" s="7">
        <f>G360</f>
        <v>0</v>
      </c>
      <c r="H359" s="32">
        <f aca="true" t="shared" si="52" ref="H359:X359">H360+H363</f>
        <v>0</v>
      </c>
      <c r="I359" s="32">
        <f t="shared" si="52"/>
        <v>0</v>
      </c>
      <c r="J359" s="32">
        <f t="shared" si="52"/>
        <v>0</v>
      </c>
      <c r="K359" s="32">
        <f t="shared" si="52"/>
        <v>0</v>
      </c>
      <c r="L359" s="32">
        <f t="shared" si="52"/>
        <v>0</v>
      </c>
      <c r="M359" s="32">
        <f t="shared" si="52"/>
        <v>0</v>
      </c>
      <c r="N359" s="32">
        <f t="shared" si="52"/>
        <v>0</v>
      </c>
      <c r="O359" s="32">
        <f t="shared" si="52"/>
        <v>0</v>
      </c>
      <c r="P359" s="32">
        <f t="shared" si="52"/>
        <v>0</v>
      </c>
      <c r="Q359" s="32">
        <f t="shared" si="52"/>
        <v>0</v>
      </c>
      <c r="R359" s="32">
        <f t="shared" si="52"/>
        <v>0</v>
      </c>
      <c r="S359" s="32">
        <f t="shared" si="52"/>
        <v>0</v>
      </c>
      <c r="T359" s="32">
        <f t="shared" si="52"/>
        <v>0</v>
      </c>
      <c r="U359" s="32">
        <f t="shared" si="52"/>
        <v>0</v>
      </c>
      <c r="V359" s="32">
        <f t="shared" si="52"/>
        <v>0</v>
      </c>
      <c r="W359" s="32">
        <f t="shared" si="52"/>
        <v>0</v>
      </c>
      <c r="X359" s="32">
        <f t="shared" si="52"/>
        <v>0</v>
      </c>
      <c r="Y359" s="59">
        <f>X359/G353*100</f>
        <v>0</v>
      </c>
    </row>
    <row r="360" spans="1:25" ht="48.75" customHeight="1" outlineLevel="6" thickBot="1">
      <c r="A360" s="88" t="s">
        <v>121</v>
      </c>
      <c r="B360" s="92">
        <v>951</v>
      </c>
      <c r="C360" s="93" t="s">
        <v>81</v>
      </c>
      <c r="D360" s="93" t="s">
        <v>356</v>
      </c>
      <c r="E360" s="93" t="s">
        <v>120</v>
      </c>
      <c r="F360" s="93"/>
      <c r="G360" s="98">
        <v>0</v>
      </c>
      <c r="H360" s="24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42"/>
      <c r="X360" s="65">
        <v>0</v>
      </c>
      <c r="Y360" s="59">
        <f>X360/G354*100</f>
        <v>0</v>
      </c>
    </row>
    <row r="361" spans="1:25" ht="38.25" customHeight="1" outlineLevel="6" thickBot="1">
      <c r="A361" s="108" t="s">
        <v>69</v>
      </c>
      <c r="B361" s="18">
        <v>951</v>
      </c>
      <c r="C361" s="14" t="s">
        <v>68</v>
      </c>
      <c r="D361" s="14" t="s">
        <v>278</v>
      </c>
      <c r="E361" s="14" t="s">
        <v>5</v>
      </c>
      <c r="F361" s="14"/>
      <c r="G361" s="15">
        <f>G362+G368</f>
        <v>2000</v>
      </c>
      <c r="H361" s="77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5"/>
      <c r="Y361" s="59"/>
    </row>
    <row r="362" spans="1:25" ht="32.25" outlineLevel="6" thickBot="1">
      <c r="A362" s="126" t="s">
        <v>41</v>
      </c>
      <c r="B362" s="18">
        <v>951</v>
      </c>
      <c r="C362" s="127" t="s">
        <v>79</v>
      </c>
      <c r="D362" s="127" t="s">
        <v>357</v>
      </c>
      <c r="E362" s="127" t="s">
        <v>5</v>
      </c>
      <c r="F362" s="127"/>
      <c r="G362" s="128">
        <f>G363</f>
        <v>2000</v>
      </c>
      <c r="H362" s="31">
        <f aca="true" t="shared" si="53" ref="H362:X362">H363</f>
        <v>0</v>
      </c>
      <c r="I362" s="31">
        <f t="shared" si="53"/>
        <v>0</v>
      </c>
      <c r="J362" s="31">
        <f t="shared" si="53"/>
        <v>0</v>
      </c>
      <c r="K362" s="31">
        <f t="shared" si="53"/>
        <v>0</v>
      </c>
      <c r="L362" s="31">
        <f t="shared" si="53"/>
        <v>0</v>
      </c>
      <c r="M362" s="31">
        <f t="shared" si="53"/>
        <v>0</v>
      </c>
      <c r="N362" s="31">
        <f t="shared" si="53"/>
        <v>0</v>
      </c>
      <c r="O362" s="31">
        <f t="shared" si="53"/>
        <v>0</v>
      </c>
      <c r="P362" s="31">
        <f t="shared" si="53"/>
        <v>0</v>
      </c>
      <c r="Q362" s="31">
        <f t="shared" si="53"/>
        <v>0</v>
      </c>
      <c r="R362" s="31">
        <f t="shared" si="53"/>
        <v>0</v>
      </c>
      <c r="S362" s="31">
        <f t="shared" si="53"/>
        <v>0</v>
      </c>
      <c r="T362" s="31">
        <f t="shared" si="53"/>
        <v>0</v>
      </c>
      <c r="U362" s="31">
        <f t="shared" si="53"/>
        <v>0</v>
      </c>
      <c r="V362" s="31">
        <f t="shared" si="53"/>
        <v>0</v>
      </c>
      <c r="W362" s="31">
        <f t="shared" si="53"/>
        <v>0</v>
      </c>
      <c r="X362" s="31">
        <f t="shared" si="53"/>
        <v>0</v>
      </c>
      <c r="Y362" s="59">
        <f>X362/G356*100</f>
        <v>0</v>
      </c>
    </row>
    <row r="363" spans="1:25" ht="32.25" outlineLevel="6" thickBot="1">
      <c r="A363" s="112" t="s">
        <v>138</v>
      </c>
      <c r="B363" s="19">
        <v>951</v>
      </c>
      <c r="C363" s="11" t="s">
        <v>79</v>
      </c>
      <c r="D363" s="11" t="s">
        <v>279</v>
      </c>
      <c r="E363" s="11" t="s">
        <v>5</v>
      </c>
      <c r="F363" s="11"/>
      <c r="G363" s="12">
        <f>G364</f>
        <v>2000</v>
      </c>
      <c r="H363" s="77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75">
        <v>0</v>
      </c>
      <c r="Y363" s="59" t="e">
        <f>X363/G357*100</f>
        <v>#DIV/0!</v>
      </c>
    </row>
    <row r="364" spans="1:25" ht="32.25" outlineLevel="6" thickBot="1">
      <c r="A364" s="112" t="s">
        <v>139</v>
      </c>
      <c r="B364" s="19">
        <v>951</v>
      </c>
      <c r="C364" s="9" t="s">
        <v>79</v>
      </c>
      <c r="D364" s="9" t="s">
        <v>280</v>
      </c>
      <c r="E364" s="9" t="s">
        <v>5</v>
      </c>
      <c r="F364" s="9"/>
      <c r="G364" s="10">
        <f>G365</f>
        <v>2000</v>
      </c>
      <c r="H364" s="77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75"/>
      <c r="Y364" s="59"/>
    </row>
    <row r="365" spans="1:25" ht="48" outlineLevel="6" thickBot="1">
      <c r="A365" s="114" t="s">
        <v>184</v>
      </c>
      <c r="B365" s="90">
        <v>951</v>
      </c>
      <c r="C365" s="91" t="s">
        <v>79</v>
      </c>
      <c r="D365" s="91" t="s">
        <v>358</v>
      </c>
      <c r="E365" s="91" t="s">
        <v>5</v>
      </c>
      <c r="F365" s="91"/>
      <c r="G365" s="16">
        <f>G366</f>
        <v>2000</v>
      </c>
      <c r="H365" s="29">
        <f aca="true" t="shared" si="54" ref="H365:X365">H366+H371</f>
        <v>0</v>
      </c>
      <c r="I365" s="29">
        <f t="shared" si="54"/>
        <v>0</v>
      </c>
      <c r="J365" s="29">
        <f t="shared" si="54"/>
        <v>0</v>
      </c>
      <c r="K365" s="29">
        <f t="shared" si="54"/>
        <v>0</v>
      </c>
      <c r="L365" s="29">
        <f t="shared" si="54"/>
        <v>0</v>
      </c>
      <c r="M365" s="29">
        <f t="shared" si="54"/>
        <v>0</v>
      </c>
      <c r="N365" s="29">
        <f t="shared" si="54"/>
        <v>0</v>
      </c>
      <c r="O365" s="29">
        <f t="shared" si="54"/>
        <v>0</v>
      </c>
      <c r="P365" s="29">
        <f t="shared" si="54"/>
        <v>0</v>
      </c>
      <c r="Q365" s="29">
        <f t="shared" si="54"/>
        <v>0</v>
      </c>
      <c r="R365" s="29">
        <f t="shared" si="54"/>
        <v>0</v>
      </c>
      <c r="S365" s="29">
        <f t="shared" si="54"/>
        <v>0</v>
      </c>
      <c r="T365" s="29">
        <f t="shared" si="54"/>
        <v>0</v>
      </c>
      <c r="U365" s="29">
        <f t="shared" si="54"/>
        <v>0</v>
      </c>
      <c r="V365" s="29">
        <f t="shared" si="54"/>
        <v>0</v>
      </c>
      <c r="W365" s="29">
        <f t="shared" si="54"/>
        <v>0</v>
      </c>
      <c r="X365" s="73">
        <f t="shared" si="54"/>
        <v>1410.7881399999999</v>
      </c>
      <c r="Y365" s="59" t="e">
        <f>X365/G359*100</f>
        <v>#DIV/0!</v>
      </c>
    </row>
    <row r="366" spans="1:25" ht="16.5" outlineLevel="6" thickBot="1">
      <c r="A366" s="5" t="s">
        <v>123</v>
      </c>
      <c r="B366" s="21">
        <v>951</v>
      </c>
      <c r="C366" s="6" t="s">
        <v>79</v>
      </c>
      <c r="D366" s="6" t="s">
        <v>358</v>
      </c>
      <c r="E366" s="6" t="s">
        <v>122</v>
      </c>
      <c r="F366" s="6"/>
      <c r="G366" s="7">
        <f>G367</f>
        <v>2000</v>
      </c>
      <c r="H366" s="31">
        <f aca="true" t="shared" si="55" ref="H366:X366">H367</f>
        <v>0</v>
      </c>
      <c r="I366" s="31">
        <f t="shared" si="55"/>
        <v>0</v>
      </c>
      <c r="J366" s="31">
        <f t="shared" si="55"/>
        <v>0</v>
      </c>
      <c r="K366" s="31">
        <f t="shared" si="55"/>
        <v>0</v>
      </c>
      <c r="L366" s="31">
        <f t="shared" si="55"/>
        <v>0</v>
      </c>
      <c r="M366" s="31">
        <f t="shared" si="55"/>
        <v>0</v>
      </c>
      <c r="N366" s="31">
        <f t="shared" si="55"/>
        <v>0</v>
      </c>
      <c r="O366" s="31">
        <f t="shared" si="55"/>
        <v>0</v>
      </c>
      <c r="P366" s="31">
        <f t="shared" si="55"/>
        <v>0</v>
      </c>
      <c r="Q366" s="31">
        <f t="shared" si="55"/>
        <v>0</v>
      </c>
      <c r="R366" s="31">
        <f t="shared" si="55"/>
        <v>0</v>
      </c>
      <c r="S366" s="31">
        <f t="shared" si="55"/>
        <v>0</v>
      </c>
      <c r="T366" s="31">
        <f t="shared" si="55"/>
        <v>0</v>
      </c>
      <c r="U366" s="31">
        <f t="shared" si="55"/>
        <v>0</v>
      </c>
      <c r="V366" s="31">
        <f t="shared" si="55"/>
        <v>0</v>
      </c>
      <c r="W366" s="31">
        <f t="shared" si="55"/>
        <v>0</v>
      </c>
      <c r="X366" s="69">
        <f t="shared" si="55"/>
        <v>1362.07314</v>
      </c>
      <c r="Y366" s="59" t="e">
        <f>X366/G360*100</f>
        <v>#DIV/0!</v>
      </c>
    </row>
    <row r="367" spans="1:25" ht="19.5" customHeight="1" outlineLevel="6" thickBot="1">
      <c r="A367" s="99" t="s">
        <v>215</v>
      </c>
      <c r="B367" s="92">
        <v>951</v>
      </c>
      <c r="C367" s="93" t="s">
        <v>79</v>
      </c>
      <c r="D367" s="93" t="s">
        <v>358</v>
      </c>
      <c r="E367" s="93" t="s">
        <v>89</v>
      </c>
      <c r="F367" s="93"/>
      <c r="G367" s="98">
        <v>2000</v>
      </c>
      <c r="H367" s="32">
        <f aca="true" t="shared" si="56" ref="H367:X367">H368</f>
        <v>0</v>
      </c>
      <c r="I367" s="32">
        <f t="shared" si="56"/>
        <v>0</v>
      </c>
      <c r="J367" s="32">
        <f t="shared" si="56"/>
        <v>0</v>
      </c>
      <c r="K367" s="32">
        <f t="shared" si="56"/>
        <v>0</v>
      </c>
      <c r="L367" s="32">
        <f t="shared" si="56"/>
        <v>0</v>
      </c>
      <c r="M367" s="32">
        <f t="shared" si="56"/>
        <v>0</v>
      </c>
      <c r="N367" s="32">
        <f t="shared" si="56"/>
        <v>0</v>
      </c>
      <c r="O367" s="32">
        <f t="shared" si="56"/>
        <v>0</v>
      </c>
      <c r="P367" s="32">
        <f t="shared" si="56"/>
        <v>0</v>
      </c>
      <c r="Q367" s="32">
        <f t="shared" si="56"/>
        <v>0</v>
      </c>
      <c r="R367" s="32">
        <f t="shared" si="56"/>
        <v>0</v>
      </c>
      <c r="S367" s="32">
        <f t="shared" si="56"/>
        <v>0</v>
      </c>
      <c r="T367" s="32">
        <f t="shared" si="56"/>
        <v>0</v>
      </c>
      <c r="U367" s="32">
        <f t="shared" si="56"/>
        <v>0</v>
      </c>
      <c r="V367" s="32">
        <f t="shared" si="56"/>
        <v>0</v>
      </c>
      <c r="W367" s="32">
        <f t="shared" si="56"/>
        <v>0</v>
      </c>
      <c r="X367" s="70">
        <f t="shared" si="56"/>
        <v>1362.07314</v>
      </c>
      <c r="Y367" s="59">
        <f>X367/G361*100</f>
        <v>68.103657</v>
      </c>
    </row>
    <row r="368" spans="1:25" ht="16.5" outlineLevel="6" thickBot="1">
      <c r="A368" s="124" t="s">
        <v>70</v>
      </c>
      <c r="B368" s="18">
        <v>951</v>
      </c>
      <c r="C368" s="39" t="s">
        <v>71</v>
      </c>
      <c r="D368" s="39" t="s">
        <v>357</v>
      </c>
      <c r="E368" s="39" t="s">
        <v>5</v>
      </c>
      <c r="F368" s="39"/>
      <c r="G368" s="119">
        <f>G369</f>
        <v>0</v>
      </c>
      <c r="H368" s="34">
        <f aca="true" t="shared" si="57" ref="H368:X368">H370</f>
        <v>0</v>
      </c>
      <c r="I368" s="34">
        <f t="shared" si="57"/>
        <v>0</v>
      </c>
      <c r="J368" s="34">
        <f t="shared" si="57"/>
        <v>0</v>
      </c>
      <c r="K368" s="34">
        <f t="shared" si="57"/>
        <v>0</v>
      </c>
      <c r="L368" s="34">
        <f t="shared" si="57"/>
        <v>0</v>
      </c>
      <c r="M368" s="34">
        <f t="shared" si="57"/>
        <v>0</v>
      </c>
      <c r="N368" s="34">
        <f t="shared" si="57"/>
        <v>0</v>
      </c>
      <c r="O368" s="34">
        <f t="shared" si="57"/>
        <v>0</v>
      </c>
      <c r="P368" s="34">
        <f t="shared" si="57"/>
        <v>0</v>
      </c>
      <c r="Q368" s="34">
        <f t="shared" si="57"/>
        <v>0</v>
      </c>
      <c r="R368" s="34">
        <f t="shared" si="57"/>
        <v>0</v>
      </c>
      <c r="S368" s="34">
        <f t="shared" si="57"/>
        <v>0</v>
      </c>
      <c r="T368" s="34">
        <f t="shared" si="57"/>
        <v>0</v>
      </c>
      <c r="U368" s="34">
        <f t="shared" si="57"/>
        <v>0</v>
      </c>
      <c r="V368" s="34">
        <f t="shared" si="57"/>
        <v>0</v>
      </c>
      <c r="W368" s="34">
        <f t="shared" si="57"/>
        <v>0</v>
      </c>
      <c r="X368" s="64">
        <f t="shared" si="57"/>
        <v>1362.07314</v>
      </c>
      <c r="Y368" s="59">
        <f>X368/G362*100</f>
        <v>68.103657</v>
      </c>
    </row>
    <row r="369" spans="1:25" ht="32.25" outlineLevel="6" thickBot="1">
      <c r="A369" s="112" t="s">
        <v>138</v>
      </c>
      <c r="B369" s="19">
        <v>951</v>
      </c>
      <c r="C369" s="11" t="s">
        <v>71</v>
      </c>
      <c r="D369" s="11" t="s">
        <v>279</v>
      </c>
      <c r="E369" s="11" t="s">
        <v>5</v>
      </c>
      <c r="F369" s="11"/>
      <c r="G369" s="12">
        <f>G370</f>
        <v>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1"/>
      <c r="Y369" s="59"/>
    </row>
    <row r="370" spans="1:25" ht="32.25" outlineLevel="6" thickBot="1">
      <c r="A370" s="112" t="s">
        <v>139</v>
      </c>
      <c r="B370" s="19">
        <v>951</v>
      </c>
      <c r="C370" s="11" t="s">
        <v>71</v>
      </c>
      <c r="D370" s="11" t="s">
        <v>280</v>
      </c>
      <c r="E370" s="11" t="s">
        <v>5</v>
      </c>
      <c r="F370" s="11"/>
      <c r="G370" s="12">
        <f>G371</f>
        <v>0</v>
      </c>
      <c r="H370" s="25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43"/>
      <c r="X370" s="65">
        <v>1362.07314</v>
      </c>
      <c r="Y370" s="59">
        <f>X370/G364*100</f>
        <v>68.103657</v>
      </c>
    </row>
    <row r="371" spans="1:25" ht="48" outlineLevel="6" thickBot="1">
      <c r="A371" s="94" t="s">
        <v>185</v>
      </c>
      <c r="B371" s="90">
        <v>951</v>
      </c>
      <c r="C371" s="91" t="s">
        <v>71</v>
      </c>
      <c r="D371" s="91" t="s">
        <v>359</v>
      </c>
      <c r="E371" s="91" t="s">
        <v>5</v>
      </c>
      <c r="F371" s="91"/>
      <c r="G371" s="16">
        <f>G372</f>
        <v>0</v>
      </c>
      <c r="H371" s="31">
        <f aca="true" t="shared" si="58" ref="H371:X373">H372</f>
        <v>0</v>
      </c>
      <c r="I371" s="31">
        <f t="shared" si="58"/>
        <v>0</v>
      </c>
      <c r="J371" s="31">
        <f t="shared" si="58"/>
        <v>0</v>
      </c>
      <c r="K371" s="31">
        <f t="shared" si="58"/>
        <v>0</v>
      </c>
      <c r="L371" s="31">
        <f t="shared" si="58"/>
        <v>0</v>
      </c>
      <c r="M371" s="31">
        <f t="shared" si="58"/>
        <v>0</v>
      </c>
      <c r="N371" s="31">
        <f t="shared" si="58"/>
        <v>0</v>
      </c>
      <c r="O371" s="31">
        <f t="shared" si="58"/>
        <v>0</v>
      </c>
      <c r="P371" s="31">
        <f t="shared" si="58"/>
        <v>0</v>
      </c>
      <c r="Q371" s="31">
        <f t="shared" si="58"/>
        <v>0</v>
      </c>
      <c r="R371" s="31">
        <f t="shared" si="58"/>
        <v>0</v>
      </c>
      <c r="S371" s="31">
        <f t="shared" si="58"/>
        <v>0</v>
      </c>
      <c r="T371" s="31">
        <f t="shared" si="58"/>
        <v>0</v>
      </c>
      <c r="U371" s="31">
        <f t="shared" si="58"/>
        <v>0</v>
      </c>
      <c r="V371" s="31">
        <f t="shared" si="58"/>
        <v>0</v>
      </c>
      <c r="W371" s="31">
        <f t="shared" si="58"/>
        <v>0</v>
      </c>
      <c r="X371" s="66">
        <f t="shared" si="58"/>
        <v>48.715</v>
      </c>
      <c r="Y371" s="59">
        <f>X371/G365*100</f>
        <v>2.43575</v>
      </c>
    </row>
    <row r="372" spans="1:25" ht="32.25" outlineLevel="6" thickBot="1">
      <c r="A372" s="5" t="s">
        <v>101</v>
      </c>
      <c r="B372" s="21">
        <v>951</v>
      </c>
      <c r="C372" s="6" t="s">
        <v>71</v>
      </c>
      <c r="D372" s="6" t="s">
        <v>359</v>
      </c>
      <c r="E372" s="6" t="s">
        <v>95</v>
      </c>
      <c r="F372" s="6"/>
      <c r="G372" s="7">
        <f>G373</f>
        <v>0</v>
      </c>
      <c r="H372" s="32">
        <f t="shared" si="58"/>
        <v>0</v>
      </c>
      <c r="I372" s="32">
        <f t="shared" si="58"/>
        <v>0</v>
      </c>
      <c r="J372" s="32">
        <f t="shared" si="58"/>
        <v>0</v>
      </c>
      <c r="K372" s="32">
        <f t="shared" si="58"/>
        <v>0</v>
      </c>
      <c r="L372" s="32">
        <f t="shared" si="58"/>
        <v>0</v>
      </c>
      <c r="M372" s="32">
        <f t="shared" si="58"/>
        <v>0</v>
      </c>
      <c r="N372" s="32">
        <f t="shared" si="58"/>
        <v>0</v>
      </c>
      <c r="O372" s="32">
        <f t="shared" si="58"/>
        <v>0</v>
      </c>
      <c r="P372" s="32">
        <f t="shared" si="58"/>
        <v>0</v>
      </c>
      <c r="Q372" s="32">
        <f t="shared" si="58"/>
        <v>0</v>
      </c>
      <c r="R372" s="32">
        <f t="shared" si="58"/>
        <v>0</v>
      </c>
      <c r="S372" s="32">
        <f t="shared" si="58"/>
        <v>0</v>
      </c>
      <c r="T372" s="32">
        <f t="shared" si="58"/>
        <v>0</v>
      </c>
      <c r="U372" s="32">
        <f t="shared" si="58"/>
        <v>0</v>
      </c>
      <c r="V372" s="32">
        <f t="shared" si="58"/>
        <v>0</v>
      </c>
      <c r="W372" s="32">
        <f t="shared" si="58"/>
        <v>0</v>
      </c>
      <c r="X372" s="67">
        <f>X373</f>
        <v>48.715</v>
      </c>
      <c r="Y372" s="59">
        <f>X372/G366*100</f>
        <v>2.43575</v>
      </c>
    </row>
    <row r="373" spans="1:25" ht="32.25" outlineLevel="6" thickBot="1">
      <c r="A373" s="88" t="s">
        <v>103</v>
      </c>
      <c r="B373" s="92">
        <v>951</v>
      </c>
      <c r="C373" s="93" t="s">
        <v>71</v>
      </c>
      <c r="D373" s="93" t="s">
        <v>359</v>
      </c>
      <c r="E373" s="93" t="s">
        <v>97</v>
      </c>
      <c r="F373" s="93"/>
      <c r="G373" s="98">
        <v>0</v>
      </c>
      <c r="H373" s="34">
        <f t="shared" si="58"/>
        <v>0</v>
      </c>
      <c r="I373" s="34">
        <f t="shared" si="58"/>
        <v>0</v>
      </c>
      <c r="J373" s="34">
        <f t="shared" si="58"/>
        <v>0</v>
      </c>
      <c r="K373" s="34">
        <f t="shared" si="58"/>
        <v>0</v>
      </c>
      <c r="L373" s="34">
        <f t="shared" si="58"/>
        <v>0</v>
      </c>
      <c r="M373" s="34">
        <f t="shared" si="58"/>
        <v>0</v>
      </c>
      <c r="N373" s="34">
        <f t="shared" si="58"/>
        <v>0</v>
      </c>
      <c r="O373" s="34">
        <f t="shared" si="58"/>
        <v>0</v>
      </c>
      <c r="P373" s="34">
        <f t="shared" si="58"/>
        <v>0</v>
      </c>
      <c r="Q373" s="34">
        <f t="shared" si="58"/>
        <v>0</v>
      </c>
      <c r="R373" s="34">
        <f t="shared" si="58"/>
        <v>0</v>
      </c>
      <c r="S373" s="34">
        <f t="shared" si="58"/>
        <v>0</v>
      </c>
      <c r="T373" s="34">
        <f t="shared" si="58"/>
        <v>0</v>
      </c>
      <c r="U373" s="34">
        <f t="shared" si="58"/>
        <v>0</v>
      </c>
      <c r="V373" s="34">
        <f t="shared" si="58"/>
        <v>0</v>
      </c>
      <c r="W373" s="34">
        <f t="shared" si="58"/>
        <v>0</v>
      </c>
      <c r="X373" s="68">
        <f>X374</f>
        <v>48.715</v>
      </c>
      <c r="Y373" s="59">
        <f>X373/G367*100</f>
        <v>2.43575</v>
      </c>
    </row>
    <row r="374" spans="1:25" ht="32.25" outlineLevel="6" thickBot="1">
      <c r="A374" s="108" t="s">
        <v>78</v>
      </c>
      <c r="B374" s="18">
        <v>951</v>
      </c>
      <c r="C374" s="14" t="s">
        <v>65</v>
      </c>
      <c r="D374" s="14" t="s">
        <v>357</v>
      </c>
      <c r="E374" s="14" t="s">
        <v>5</v>
      </c>
      <c r="F374" s="14"/>
      <c r="G374" s="15">
        <f>G375</f>
        <v>100</v>
      </c>
      <c r="H374" s="25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43"/>
      <c r="X374" s="65">
        <v>48.715</v>
      </c>
      <c r="Y374" s="59" t="e">
        <f>X374/G368*100</f>
        <v>#DIV/0!</v>
      </c>
    </row>
    <row r="375" spans="1:25" ht="16.5" outlineLevel="6" thickBot="1">
      <c r="A375" s="8" t="s">
        <v>186</v>
      </c>
      <c r="B375" s="19">
        <v>951</v>
      </c>
      <c r="C375" s="9" t="s">
        <v>66</v>
      </c>
      <c r="D375" s="9" t="s">
        <v>357</v>
      </c>
      <c r="E375" s="9" t="s">
        <v>5</v>
      </c>
      <c r="F375" s="9"/>
      <c r="G375" s="10">
        <f>G376</f>
        <v>100</v>
      </c>
      <c r="H375" s="101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75"/>
      <c r="Y375" s="59"/>
    </row>
    <row r="376" spans="1:25" ht="32.25" outlineLevel="6" thickBot="1">
      <c r="A376" s="112" t="s">
        <v>138</v>
      </c>
      <c r="B376" s="19">
        <v>951</v>
      </c>
      <c r="C376" s="9" t="s">
        <v>66</v>
      </c>
      <c r="D376" s="9" t="s">
        <v>279</v>
      </c>
      <c r="E376" s="9" t="s">
        <v>5</v>
      </c>
      <c r="F376" s="9"/>
      <c r="G376" s="10">
        <f>G377</f>
        <v>100</v>
      </c>
      <c r="H376" s="29">
        <f aca="true" t="shared" si="59" ref="H376:X379">H377</f>
        <v>0</v>
      </c>
      <c r="I376" s="29">
        <f t="shared" si="59"/>
        <v>0</v>
      </c>
      <c r="J376" s="29">
        <f t="shared" si="59"/>
        <v>0</v>
      </c>
      <c r="K376" s="29">
        <f t="shared" si="59"/>
        <v>0</v>
      </c>
      <c r="L376" s="29">
        <f t="shared" si="59"/>
        <v>0</v>
      </c>
      <c r="M376" s="29">
        <f t="shared" si="59"/>
        <v>0</v>
      </c>
      <c r="N376" s="29">
        <f t="shared" si="59"/>
        <v>0</v>
      </c>
      <c r="O376" s="29">
        <f t="shared" si="59"/>
        <v>0</v>
      </c>
      <c r="P376" s="29">
        <f t="shared" si="59"/>
        <v>0</v>
      </c>
      <c r="Q376" s="29">
        <f t="shared" si="59"/>
        <v>0</v>
      </c>
      <c r="R376" s="29">
        <f t="shared" si="59"/>
        <v>0</v>
      </c>
      <c r="S376" s="29">
        <f t="shared" si="59"/>
        <v>0</v>
      </c>
      <c r="T376" s="29">
        <f t="shared" si="59"/>
        <v>0</v>
      </c>
      <c r="U376" s="29">
        <f t="shared" si="59"/>
        <v>0</v>
      </c>
      <c r="V376" s="29">
        <f t="shared" si="59"/>
        <v>0</v>
      </c>
      <c r="W376" s="29">
        <f t="shared" si="59"/>
        <v>0</v>
      </c>
      <c r="X376" s="73">
        <f t="shared" si="59"/>
        <v>0</v>
      </c>
      <c r="Y376" s="59" t="e">
        <f aca="true" t="shared" si="60" ref="Y376:Y384">X376/G370*100</f>
        <v>#DIV/0!</v>
      </c>
    </row>
    <row r="377" spans="1:25" ht="32.25" outlineLevel="6" thickBot="1">
      <c r="A377" s="112" t="s">
        <v>139</v>
      </c>
      <c r="B377" s="19">
        <v>951</v>
      </c>
      <c r="C377" s="11" t="s">
        <v>66</v>
      </c>
      <c r="D377" s="11" t="s">
        <v>280</v>
      </c>
      <c r="E377" s="11" t="s">
        <v>5</v>
      </c>
      <c r="F377" s="11"/>
      <c r="G377" s="12">
        <f>G378</f>
        <v>100</v>
      </c>
      <c r="H377" s="31">
        <f t="shared" si="59"/>
        <v>0</v>
      </c>
      <c r="I377" s="31">
        <f t="shared" si="59"/>
        <v>0</v>
      </c>
      <c r="J377" s="31">
        <f t="shared" si="59"/>
        <v>0</v>
      </c>
      <c r="K377" s="31">
        <f t="shared" si="59"/>
        <v>0</v>
      </c>
      <c r="L377" s="31">
        <f t="shared" si="59"/>
        <v>0</v>
      </c>
      <c r="M377" s="31">
        <f t="shared" si="59"/>
        <v>0</v>
      </c>
      <c r="N377" s="31">
        <f t="shared" si="59"/>
        <v>0</v>
      </c>
      <c r="O377" s="31">
        <f t="shared" si="59"/>
        <v>0</v>
      </c>
      <c r="P377" s="31">
        <f t="shared" si="59"/>
        <v>0</v>
      </c>
      <c r="Q377" s="31">
        <f t="shared" si="59"/>
        <v>0</v>
      </c>
      <c r="R377" s="31">
        <f t="shared" si="59"/>
        <v>0</v>
      </c>
      <c r="S377" s="31">
        <f t="shared" si="59"/>
        <v>0</v>
      </c>
      <c r="T377" s="31">
        <f t="shared" si="59"/>
        <v>0</v>
      </c>
      <c r="U377" s="31">
        <f t="shared" si="59"/>
        <v>0</v>
      </c>
      <c r="V377" s="31">
        <f t="shared" si="59"/>
        <v>0</v>
      </c>
      <c r="W377" s="31">
        <f t="shared" si="59"/>
        <v>0</v>
      </c>
      <c r="X377" s="66">
        <f t="shared" si="59"/>
        <v>0</v>
      </c>
      <c r="Y377" s="59" t="e">
        <f t="shared" si="60"/>
        <v>#DIV/0!</v>
      </c>
    </row>
    <row r="378" spans="1:25" ht="32.25" outlineLevel="6" thickBot="1">
      <c r="A378" s="94" t="s">
        <v>187</v>
      </c>
      <c r="B378" s="90">
        <v>951</v>
      </c>
      <c r="C378" s="91" t="s">
        <v>66</v>
      </c>
      <c r="D378" s="91" t="s">
        <v>360</v>
      </c>
      <c r="E378" s="91" t="s">
        <v>5</v>
      </c>
      <c r="F378" s="91"/>
      <c r="G378" s="16">
        <f>G379</f>
        <v>100</v>
      </c>
      <c r="H378" s="32">
        <f t="shared" si="59"/>
        <v>0</v>
      </c>
      <c r="I378" s="32">
        <f t="shared" si="59"/>
        <v>0</v>
      </c>
      <c r="J378" s="32">
        <f t="shared" si="59"/>
        <v>0</v>
      </c>
      <c r="K378" s="32">
        <f t="shared" si="59"/>
        <v>0</v>
      </c>
      <c r="L378" s="32">
        <f t="shared" si="59"/>
        <v>0</v>
      </c>
      <c r="M378" s="32">
        <f t="shared" si="59"/>
        <v>0</v>
      </c>
      <c r="N378" s="32">
        <f t="shared" si="59"/>
        <v>0</v>
      </c>
      <c r="O378" s="32">
        <f t="shared" si="59"/>
        <v>0</v>
      </c>
      <c r="P378" s="32">
        <f t="shared" si="59"/>
        <v>0</v>
      </c>
      <c r="Q378" s="32">
        <f t="shared" si="59"/>
        <v>0</v>
      </c>
      <c r="R378" s="32">
        <f t="shared" si="59"/>
        <v>0</v>
      </c>
      <c r="S378" s="32">
        <f t="shared" si="59"/>
        <v>0</v>
      </c>
      <c r="T378" s="32">
        <f t="shared" si="59"/>
        <v>0</v>
      </c>
      <c r="U378" s="32">
        <f t="shared" si="59"/>
        <v>0</v>
      </c>
      <c r="V378" s="32">
        <f t="shared" si="59"/>
        <v>0</v>
      </c>
      <c r="W378" s="32">
        <f t="shared" si="59"/>
        <v>0</v>
      </c>
      <c r="X378" s="67">
        <f t="shared" si="59"/>
        <v>0</v>
      </c>
      <c r="Y378" s="59" t="e">
        <f t="shared" si="60"/>
        <v>#DIV/0!</v>
      </c>
    </row>
    <row r="379" spans="1:25" ht="16.5" outlineLevel="6" thickBot="1">
      <c r="A379" s="5" t="s">
        <v>131</v>
      </c>
      <c r="B379" s="21">
        <v>951</v>
      </c>
      <c r="C379" s="6" t="s">
        <v>66</v>
      </c>
      <c r="D379" s="6" t="s">
        <v>360</v>
      </c>
      <c r="E379" s="6" t="s">
        <v>237</v>
      </c>
      <c r="F379" s="6"/>
      <c r="G379" s="7">
        <v>100</v>
      </c>
      <c r="H379" s="34">
        <f t="shared" si="59"/>
        <v>0</v>
      </c>
      <c r="I379" s="34">
        <f t="shared" si="59"/>
        <v>0</v>
      </c>
      <c r="J379" s="34">
        <f t="shared" si="59"/>
        <v>0</v>
      </c>
      <c r="K379" s="34">
        <f t="shared" si="59"/>
        <v>0</v>
      </c>
      <c r="L379" s="34">
        <f t="shared" si="59"/>
        <v>0</v>
      </c>
      <c r="M379" s="34">
        <f t="shared" si="59"/>
        <v>0</v>
      </c>
      <c r="N379" s="34">
        <f t="shared" si="59"/>
        <v>0</v>
      </c>
      <c r="O379" s="34">
        <f t="shared" si="59"/>
        <v>0</v>
      </c>
      <c r="P379" s="34">
        <f t="shared" si="59"/>
        <v>0</v>
      </c>
      <c r="Q379" s="34">
        <f t="shared" si="59"/>
        <v>0</v>
      </c>
      <c r="R379" s="34">
        <f t="shared" si="59"/>
        <v>0</v>
      </c>
      <c r="S379" s="34">
        <f t="shared" si="59"/>
        <v>0</v>
      </c>
      <c r="T379" s="34">
        <f t="shared" si="59"/>
        <v>0</v>
      </c>
      <c r="U379" s="34">
        <f t="shared" si="59"/>
        <v>0</v>
      </c>
      <c r="V379" s="34">
        <f t="shared" si="59"/>
        <v>0</v>
      </c>
      <c r="W379" s="34">
        <f t="shared" si="59"/>
        <v>0</v>
      </c>
      <c r="X379" s="68">
        <f t="shared" si="59"/>
        <v>0</v>
      </c>
      <c r="Y379" s="59" t="e">
        <f t="shared" si="60"/>
        <v>#DIV/0!</v>
      </c>
    </row>
    <row r="380" spans="1:25" ht="63.75" outlineLevel="6" thickBot="1">
      <c r="A380" s="108" t="s">
        <v>73</v>
      </c>
      <c r="B380" s="18">
        <v>951</v>
      </c>
      <c r="C380" s="14" t="s">
        <v>74</v>
      </c>
      <c r="D380" s="14" t="s">
        <v>357</v>
      </c>
      <c r="E380" s="14" t="s">
        <v>5</v>
      </c>
      <c r="F380" s="14"/>
      <c r="G380" s="15">
        <f aca="true" t="shared" si="61" ref="G380:G385">G381</f>
        <v>20178</v>
      </c>
      <c r="H380" s="25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43"/>
      <c r="X380" s="65">
        <v>0</v>
      </c>
      <c r="Y380" s="59">
        <f t="shared" si="60"/>
        <v>0</v>
      </c>
    </row>
    <row r="381" spans="1:25" ht="48" outlineLevel="6" thickBot="1">
      <c r="A381" s="112" t="s">
        <v>76</v>
      </c>
      <c r="B381" s="19">
        <v>951</v>
      </c>
      <c r="C381" s="9" t="s">
        <v>75</v>
      </c>
      <c r="D381" s="9" t="s">
        <v>357</v>
      </c>
      <c r="E381" s="9" t="s">
        <v>5</v>
      </c>
      <c r="F381" s="9"/>
      <c r="G381" s="10">
        <f t="shared" si="61"/>
        <v>20178</v>
      </c>
      <c r="H381" s="29" t="e">
        <f aca="true" t="shared" si="62" ref="H381:X383">H382</f>
        <v>#REF!</v>
      </c>
      <c r="I381" s="29" t="e">
        <f t="shared" si="62"/>
        <v>#REF!</v>
      </c>
      <c r="J381" s="29" t="e">
        <f t="shared" si="62"/>
        <v>#REF!</v>
      </c>
      <c r="K381" s="29" t="e">
        <f t="shared" si="62"/>
        <v>#REF!</v>
      </c>
      <c r="L381" s="29" t="e">
        <f t="shared" si="62"/>
        <v>#REF!</v>
      </c>
      <c r="M381" s="29" t="e">
        <f t="shared" si="62"/>
        <v>#REF!</v>
      </c>
      <c r="N381" s="29" t="e">
        <f t="shared" si="62"/>
        <v>#REF!</v>
      </c>
      <c r="O381" s="29" t="e">
        <f t="shared" si="62"/>
        <v>#REF!</v>
      </c>
      <c r="P381" s="29" t="e">
        <f t="shared" si="62"/>
        <v>#REF!</v>
      </c>
      <c r="Q381" s="29" t="e">
        <f t="shared" si="62"/>
        <v>#REF!</v>
      </c>
      <c r="R381" s="29" t="e">
        <f t="shared" si="62"/>
        <v>#REF!</v>
      </c>
      <c r="S381" s="29" t="e">
        <f t="shared" si="62"/>
        <v>#REF!</v>
      </c>
      <c r="T381" s="29" t="e">
        <f t="shared" si="62"/>
        <v>#REF!</v>
      </c>
      <c r="U381" s="29" t="e">
        <f t="shared" si="62"/>
        <v>#REF!</v>
      </c>
      <c r="V381" s="29" t="e">
        <f t="shared" si="62"/>
        <v>#REF!</v>
      </c>
      <c r="W381" s="29" t="e">
        <f t="shared" si="62"/>
        <v>#REF!</v>
      </c>
      <c r="X381" s="73" t="e">
        <f t="shared" si="62"/>
        <v>#REF!</v>
      </c>
      <c r="Y381" s="59" t="e">
        <f t="shared" si="60"/>
        <v>#REF!</v>
      </c>
    </row>
    <row r="382" spans="1:25" ht="32.25" outlineLevel="6" thickBot="1">
      <c r="A382" s="112" t="s">
        <v>138</v>
      </c>
      <c r="B382" s="19">
        <v>951</v>
      </c>
      <c r="C382" s="9" t="s">
        <v>75</v>
      </c>
      <c r="D382" s="9" t="s">
        <v>279</v>
      </c>
      <c r="E382" s="9" t="s">
        <v>5</v>
      </c>
      <c r="F382" s="9"/>
      <c r="G382" s="10">
        <f t="shared" si="61"/>
        <v>20178</v>
      </c>
      <c r="H382" s="31" t="e">
        <f t="shared" si="62"/>
        <v>#REF!</v>
      </c>
      <c r="I382" s="31" t="e">
        <f t="shared" si="62"/>
        <v>#REF!</v>
      </c>
      <c r="J382" s="31" t="e">
        <f t="shared" si="62"/>
        <v>#REF!</v>
      </c>
      <c r="K382" s="31" t="e">
        <f t="shared" si="62"/>
        <v>#REF!</v>
      </c>
      <c r="L382" s="31" t="e">
        <f t="shared" si="62"/>
        <v>#REF!</v>
      </c>
      <c r="M382" s="31" t="e">
        <f t="shared" si="62"/>
        <v>#REF!</v>
      </c>
      <c r="N382" s="31" t="e">
        <f t="shared" si="62"/>
        <v>#REF!</v>
      </c>
      <c r="O382" s="31" t="e">
        <f t="shared" si="62"/>
        <v>#REF!</v>
      </c>
      <c r="P382" s="31" t="e">
        <f t="shared" si="62"/>
        <v>#REF!</v>
      </c>
      <c r="Q382" s="31" t="e">
        <f t="shared" si="62"/>
        <v>#REF!</v>
      </c>
      <c r="R382" s="31" t="e">
        <f t="shared" si="62"/>
        <v>#REF!</v>
      </c>
      <c r="S382" s="31" t="e">
        <f t="shared" si="62"/>
        <v>#REF!</v>
      </c>
      <c r="T382" s="31" t="e">
        <f t="shared" si="62"/>
        <v>#REF!</v>
      </c>
      <c r="U382" s="31" t="e">
        <f t="shared" si="62"/>
        <v>#REF!</v>
      </c>
      <c r="V382" s="31" t="e">
        <f t="shared" si="62"/>
        <v>#REF!</v>
      </c>
      <c r="W382" s="31" t="e">
        <f t="shared" si="62"/>
        <v>#REF!</v>
      </c>
      <c r="X382" s="66" t="e">
        <f t="shared" si="62"/>
        <v>#REF!</v>
      </c>
      <c r="Y382" s="59" t="e">
        <f t="shared" si="60"/>
        <v>#REF!</v>
      </c>
    </row>
    <row r="383" spans="1:25" ht="32.25" outlineLevel="6" thickBot="1">
      <c r="A383" s="112" t="s">
        <v>139</v>
      </c>
      <c r="B383" s="19">
        <v>951</v>
      </c>
      <c r="C383" s="11" t="s">
        <v>75</v>
      </c>
      <c r="D383" s="11" t="s">
        <v>280</v>
      </c>
      <c r="E383" s="11" t="s">
        <v>5</v>
      </c>
      <c r="F383" s="11"/>
      <c r="G383" s="12">
        <f t="shared" si="61"/>
        <v>20178</v>
      </c>
      <c r="H383" s="32" t="e">
        <f t="shared" si="62"/>
        <v>#REF!</v>
      </c>
      <c r="I383" s="32" t="e">
        <f t="shared" si="62"/>
        <v>#REF!</v>
      </c>
      <c r="J383" s="32" t="e">
        <f t="shared" si="62"/>
        <v>#REF!</v>
      </c>
      <c r="K383" s="32" t="e">
        <f t="shared" si="62"/>
        <v>#REF!</v>
      </c>
      <c r="L383" s="32" t="e">
        <f t="shared" si="62"/>
        <v>#REF!</v>
      </c>
      <c r="M383" s="32" t="e">
        <f t="shared" si="62"/>
        <v>#REF!</v>
      </c>
      <c r="N383" s="32" t="e">
        <f t="shared" si="62"/>
        <v>#REF!</v>
      </c>
      <c r="O383" s="32" t="e">
        <f t="shared" si="62"/>
        <v>#REF!</v>
      </c>
      <c r="P383" s="32" t="e">
        <f t="shared" si="62"/>
        <v>#REF!</v>
      </c>
      <c r="Q383" s="32" t="e">
        <f t="shared" si="62"/>
        <v>#REF!</v>
      </c>
      <c r="R383" s="32" t="e">
        <f t="shared" si="62"/>
        <v>#REF!</v>
      </c>
      <c r="S383" s="32" t="e">
        <f t="shared" si="62"/>
        <v>#REF!</v>
      </c>
      <c r="T383" s="32" t="e">
        <f t="shared" si="62"/>
        <v>#REF!</v>
      </c>
      <c r="U383" s="32" t="e">
        <f t="shared" si="62"/>
        <v>#REF!</v>
      </c>
      <c r="V383" s="32" t="e">
        <f t="shared" si="62"/>
        <v>#REF!</v>
      </c>
      <c r="W383" s="32" t="e">
        <f t="shared" si="62"/>
        <v>#REF!</v>
      </c>
      <c r="X383" s="67" t="e">
        <f t="shared" si="62"/>
        <v>#REF!</v>
      </c>
      <c r="Y383" s="59" t="e">
        <f t="shared" si="60"/>
        <v>#REF!</v>
      </c>
    </row>
    <row r="384" spans="1:25" ht="48" outlineLevel="6" thickBot="1">
      <c r="A384" s="5" t="s">
        <v>188</v>
      </c>
      <c r="B384" s="21">
        <v>951</v>
      </c>
      <c r="C384" s="6" t="s">
        <v>75</v>
      </c>
      <c r="D384" s="6" t="s">
        <v>361</v>
      </c>
      <c r="E384" s="6" t="s">
        <v>5</v>
      </c>
      <c r="F384" s="6"/>
      <c r="G384" s="7">
        <f t="shared" si="61"/>
        <v>20178</v>
      </c>
      <c r="H384" s="34" t="e">
        <f>#REF!</f>
        <v>#REF!</v>
      </c>
      <c r="I384" s="34" t="e">
        <f>#REF!</f>
        <v>#REF!</v>
      </c>
      <c r="J384" s="34" t="e">
        <f>#REF!</f>
        <v>#REF!</v>
      </c>
      <c r="K384" s="34" t="e">
        <f>#REF!</f>
        <v>#REF!</v>
      </c>
      <c r="L384" s="34" t="e">
        <f>#REF!</f>
        <v>#REF!</v>
      </c>
      <c r="M384" s="34" t="e">
        <f>#REF!</f>
        <v>#REF!</v>
      </c>
      <c r="N384" s="34" t="e">
        <f>#REF!</f>
        <v>#REF!</v>
      </c>
      <c r="O384" s="34" t="e">
        <f>#REF!</f>
        <v>#REF!</v>
      </c>
      <c r="P384" s="34" t="e">
        <f>#REF!</f>
        <v>#REF!</v>
      </c>
      <c r="Q384" s="34" t="e">
        <f>#REF!</f>
        <v>#REF!</v>
      </c>
      <c r="R384" s="34" t="e">
        <f>#REF!</f>
        <v>#REF!</v>
      </c>
      <c r="S384" s="34" t="e">
        <f>#REF!</f>
        <v>#REF!</v>
      </c>
      <c r="T384" s="34" t="e">
        <f>#REF!</f>
        <v>#REF!</v>
      </c>
      <c r="U384" s="34" t="e">
        <f>#REF!</f>
        <v>#REF!</v>
      </c>
      <c r="V384" s="34" t="e">
        <f>#REF!</f>
        <v>#REF!</v>
      </c>
      <c r="W384" s="34" t="e">
        <f>#REF!</f>
        <v>#REF!</v>
      </c>
      <c r="X384" s="68" t="e">
        <f>#REF!</f>
        <v>#REF!</v>
      </c>
      <c r="Y384" s="59" t="e">
        <f t="shared" si="60"/>
        <v>#REF!</v>
      </c>
    </row>
    <row r="385" spans="1:25" ht="16.5" outlineLevel="6" thickBot="1">
      <c r="A385" s="5" t="s">
        <v>134</v>
      </c>
      <c r="B385" s="21">
        <v>951</v>
      </c>
      <c r="C385" s="6" t="s">
        <v>75</v>
      </c>
      <c r="D385" s="6" t="s">
        <v>361</v>
      </c>
      <c r="E385" s="6" t="s">
        <v>132</v>
      </c>
      <c r="F385" s="6"/>
      <c r="G385" s="7">
        <f t="shared" si="61"/>
        <v>20178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82"/>
      <c r="Y385" s="59"/>
    </row>
    <row r="386" spans="1:25" ht="16.5" outlineLevel="6" thickBot="1">
      <c r="A386" s="88" t="s">
        <v>135</v>
      </c>
      <c r="B386" s="92">
        <v>951</v>
      </c>
      <c r="C386" s="93" t="s">
        <v>75</v>
      </c>
      <c r="D386" s="93" t="s">
        <v>361</v>
      </c>
      <c r="E386" s="93" t="s">
        <v>133</v>
      </c>
      <c r="F386" s="93"/>
      <c r="G386" s="98">
        <v>20178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51"/>
      <c r="B387" s="52"/>
      <c r="C387" s="52"/>
      <c r="D387" s="52"/>
      <c r="E387" s="52"/>
      <c r="F387" s="52"/>
      <c r="G387" s="53"/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82"/>
      <c r="Y387" s="59"/>
    </row>
    <row r="388" spans="1:25" ht="43.5" outlineLevel="6" thickBot="1">
      <c r="A388" s="103" t="s">
        <v>63</v>
      </c>
      <c r="B388" s="104" t="s">
        <v>62</v>
      </c>
      <c r="C388" s="104" t="s">
        <v>61</v>
      </c>
      <c r="D388" s="104" t="s">
        <v>357</v>
      </c>
      <c r="E388" s="104" t="s">
        <v>5</v>
      </c>
      <c r="F388" s="105"/>
      <c r="G388" s="153">
        <f>G389+G501</f>
        <v>432820.10417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</row>
    <row r="389" spans="1:25" ht="19.5" outlineLevel="6" thickBot="1">
      <c r="A389" s="108" t="s">
        <v>47</v>
      </c>
      <c r="B389" s="18">
        <v>953</v>
      </c>
      <c r="C389" s="14" t="s">
        <v>46</v>
      </c>
      <c r="D389" s="14" t="s">
        <v>357</v>
      </c>
      <c r="E389" s="14" t="s">
        <v>5</v>
      </c>
      <c r="F389" s="14"/>
      <c r="G389" s="154">
        <f>G390+G410+G466+G483</f>
        <v>429551.10417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</row>
    <row r="390" spans="1:25" ht="19.5" outlineLevel="6" thickBot="1">
      <c r="A390" s="108" t="s">
        <v>136</v>
      </c>
      <c r="B390" s="18">
        <v>953</v>
      </c>
      <c r="C390" s="14" t="s">
        <v>18</v>
      </c>
      <c r="D390" s="14" t="s">
        <v>357</v>
      </c>
      <c r="E390" s="14" t="s">
        <v>5</v>
      </c>
      <c r="F390" s="14"/>
      <c r="G390" s="154">
        <f>G395+G391</f>
        <v>90601.71408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</row>
    <row r="391" spans="1:25" ht="32.25" outlineLevel="6" thickBot="1">
      <c r="A391" s="112" t="s">
        <v>138</v>
      </c>
      <c r="B391" s="19">
        <v>953</v>
      </c>
      <c r="C391" s="9" t="s">
        <v>18</v>
      </c>
      <c r="D391" s="9" t="s">
        <v>279</v>
      </c>
      <c r="E391" s="9" t="s">
        <v>5</v>
      </c>
      <c r="F391" s="9"/>
      <c r="G391" s="155">
        <f>G392</f>
        <v>23.01166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</row>
    <row r="392" spans="1:25" ht="18.75" customHeight="1" outlineLevel="6" thickBot="1">
      <c r="A392" s="112" t="s">
        <v>139</v>
      </c>
      <c r="B392" s="19">
        <v>953</v>
      </c>
      <c r="C392" s="9" t="s">
        <v>18</v>
      </c>
      <c r="D392" s="9" t="s">
        <v>280</v>
      </c>
      <c r="E392" s="9" t="s">
        <v>5</v>
      </c>
      <c r="F392" s="9"/>
      <c r="G392" s="155">
        <f>G393</f>
        <v>23.01166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94" t="s">
        <v>144</v>
      </c>
      <c r="B393" s="90">
        <v>953</v>
      </c>
      <c r="C393" s="91" t="s">
        <v>18</v>
      </c>
      <c r="D393" s="91" t="s">
        <v>285</v>
      </c>
      <c r="E393" s="91" t="s">
        <v>5</v>
      </c>
      <c r="F393" s="91"/>
      <c r="G393" s="157">
        <f>G394</f>
        <v>23.01166</v>
      </c>
      <c r="H393" s="25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43"/>
      <c r="X393" s="74"/>
      <c r="Y393" s="59">
        <v>0</v>
      </c>
    </row>
    <row r="394" spans="1:25" ht="16.5" outlineLevel="6" thickBot="1">
      <c r="A394" s="5" t="s">
        <v>112</v>
      </c>
      <c r="B394" s="21">
        <v>953</v>
      </c>
      <c r="C394" s="6" t="s">
        <v>18</v>
      </c>
      <c r="D394" s="6" t="s">
        <v>285</v>
      </c>
      <c r="E394" s="6" t="s">
        <v>89</v>
      </c>
      <c r="F394" s="6"/>
      <c r="G394" s="158">
        <v>23.01166</v>
      </c>
      <c r="H394" s="28" t="e">
        <f>H395+#REF!</f>
        <v>#REF!</v>
      </c>
      <c r="I394" s="28" t="e">
        <f>I395+#REF!</f>
        <v>#REF!</v>
      </c>
      <c r="J394" s="28" t="e">
        <f>J395+#REF!</f>
        <v>#REF!</v>
      </c>
      <c r="K394" s="28" t="e">
        <f>K395+#REF!</f>
        <v>#REF!</v>
      </c>
      <c r="L394" s="28" t="e">
        <f>L395+#REF!</f>
        <v>#REF!</v>
      </c>
      <c r="M394" s="28" t="e">
        <f>M395+#REF!</f>
        <v>#REF!</v>
      </c>
      <c r="N394" s="28" t="e">
        <f>N395+#REF!</f>
        <v>#REF!</v>
      </c>
      <c r="O394" s="28" t="e">
        <f>O395+#REF!</f>
        <v>#REF!</v>
      </c>
      <c r="P394" s="28" t="e">
        <f>P395+#REF!</f>
        <v>#REF!</v>
      </c>
      <c r="Q394" s="28" t="e">
        <f>Q395+#REF!</f>
        <v>#REF!</v>
      </c>
      <c r="R394" s="28" t="e">
        <f>R395+#REF!</f>
        <v>#REF!</v>
      </c>
      <c r="S394" s="28" t="e">
        <f>S395+#REF!</f>
        <v>#REF!</v>
      </c>
      <c r="T394" s="28" t="e">
        <f>T395+#REF!</f>
        <v>#REF!</v>
      </c>
      <c r="U394" s="28" t="e">
        <f>U395+#REF!</f>
        <v>#REF!</v>
      </c>
      <c r="V394" s="28" t="e">
        <f>V395+#REF!</f>
        <v>#REF!</v>
      </c>
      <c r="W394" s="28" t="e">
        <f>W395+#REF!</f>
        <v>#REF!</v>
      </c>
      <c r="X394" s="60" t="e">
        <f>X395+#REF!</f>
        <v>#REF!</v>
      </c>
      <c r="Y394" s="59" t="e">
        <f>X394/G388*100</f>
        <v>#REF!</v>
      </c>
    </row>
    <row r="395" spans="1:25" ht="19.5" outlineLevel="6" thickBot="1">
      <c r="A395" s="80" t="s">
        <v>253</v>
      </c>
      <c r="B395" s="19">
        <v>953</v>
      </c>
      <c r="C395" s="9" t="s">
        <v>18</v>
      </c>
      <c r="D395" s="9" t="s">
        <v>362</v>
      </c>
      <c r="E395" s="9" t="s">
        <v>5</v>
      </c>
      <c r="F395" s="9"/>
      <c r="G395" s="155">
        <f>G396+G406</f>
        <v>90578.70242</v>
      </c>
      <c r="H395" s="29" t="e">
        <f>H401+H406+#REF!+H499</f>
        <v>#REF!</v>
      </c>
      <c r="I395" s="29" t="e">
        <f>I401+I406+#REF!+I499</f>
        <v>#REF!</v>
      </c>
      <c r="J395" s="29" t="e">
        <f>J401+J406+#REF!+J499</f>
        <v>#REF!</v>
      </c>
      <c r="K395" s="29" t="e">
        <f>K401+K406+#REF!+K499</f>
        <v>#REF!</v>
      </c>
      <c r="L395" s="29" t="e">
        <f>L401+L406+#REF!+L499</f>
        <v>#REF!</v>
      </c>
      <c r="M395" s="29" t="e">
        <f>M401+M406+#REF!+M499</f>
        <v>#REF!</v>
      </c>
      <c r="N395" s="29" t="e">
        <f>N401+N406+#REF!+N499</f>
        <v>#REF!</v>
      </c>
      <c r="O395" s="29" t="e">
        <f>O401+O406+#REF!+O499</f>
        <v>#REF!</v>
      </c>
      <c r="P395" s="29" t="e">
        <f>P401+P406+#REF!+P499</f>
        <v>#REF!</v>
      </c>
      <c r="Q395" s="29" t="e">
        <f>Q401+Q406+#REF!+Q499</f>
        <v>#REF!</v>
      </c>
      <c r="R395" s="29" t="e">
        <f>R401+R406+#REF!+R499</f>
        <v>#REF!</v>
      </c>
      <c r="S395" s="29" t="e">
        <f>S401+S406+#REF!+S499</f>
        <v>#REF!</v>
      </c>
      <c r="T395" s="29" t="e">
        <f>T401+T406+#REF!+T499</f>
        <v>#REF!</v>
      </c>
      <c r="U395" s="29" t="e">
        <f>U401+U406+#REF!+U499</f>
        <v>#REF!</v>
      </c>
      <c r="V395" s="29" t="e">
        <f>V401+V406+#REF!+V499</f>
        <v>#REF!</v>
      </c>
      <c r="W395" s="29" t="e">
        <f>W401+W406+#REF!+W499</f>
        <v>#REF!</v>
      </c>
      <c r="X395" s="29" t="e">
        <f>X401+X406+#REF!+X499</f>
        <v>#REF!</v>
      </c>
      <c r="Y395" s="59" t="e">
        <f>X395/G389*100</f>
        <v>#REF!</v>
      </c>
    </row>
    <row r="396" spans="1:25" ht="32.25" outlineLevel="6" thickBot="1">
      <c r="A396" s="80" t="s">
        <v>189</v>
      </c>
      <c r="B396" s="19">
        <v>953</v>
      </c>
      <c r="C396" s="11" t="s">
        <v>18</v>
      </c>
      <c r="D396" s="11" t="s">
        <v>363</v>
      </c>
      <c r="E396" s="11" t="s">
        <v>5</v>
      </c>
      <c r="F396" s="11"/>
      <c r="G396" s="156">
        <f>G397+G400+G403</f>
        <v>90518.25042</v>
      </c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42"/>
      <c r="Y396" s="59"/>
    </row>
    <row r="397" spans="1:25" ht="32.25" outlineLevel="6" thickBot="1">
      <c r="A397" s="94" t="s">
        <v>164</v>
      </c>
      <c r="B397" s="90">
        <v>953</v>
      </c>
      <c r="C397" s="91" t="s">
        <v>18</v>
      </c>
      <c r="D397" s="91" t="s">
        <v>364</v>
      </c>
      <c r="E397" s="91" t="s">
        <v>5</v>
      </c>
      <c r="F397" s="91"/>
      <c r="G397" s="157">
        <f>G398</f>
        <v>28995.98</v>
      </c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42"/>
      <c r="Y397" s="59"/>
    </row>
    <row r="398" spans="1:25" ht="19.5" outlineLevel="6" thickBot="1">
      <c r="A398" s="5" t="s">
        <v>123</v>
      </c>
      <c r="B398" s="21">
        <v>953</v>
      </c>
      <c r="C398" s="6" t="s">
        <v>18</v>
      </c>
      <c r="D398" s="6" t="s">
        <v>364</v>
      </c>
      <c r="E398" s="6" t="s">
        <v>122</v>
      </c>
      <c r="F398" s="6"/>
      <c r="G398" s="158">
        <f>G399</f>
        <v>28995.98</v>
      </c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42"/>
      <c r="Y398" s="59"/>
    </row>
    <row r="399" spans="1:25" ht="48" outlineLevel="6" thickBot="1">
      <c r="A399" s="99" t="s">
        <v>215</v>
      </c>
      <c r="B399" s="92">
        <v>953</v>
      </c>
      <c r="C399" s="93" t="s">
        <v>18</v>
      </c>
      <c r="D399" s="93" t="s">
        <v>364</v>
      </c>
      <c r="E399" s="93" t="s">
        <v>89</v>
      </c>
      <c r="F399" s="93"/>
      <c r="G399" s="159">
        <v>28995.98</v>
      </c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42"/>
      <c r="Y399" s="59"/>
    </row>
    <row r="400" spans="1:25" ht="63.75" outlineLevel="6" thickBot="1">
      <c r="A400" s="114" t="s">
        <v>190</v>
      </c>
      <c r="B400" s="90">
        <v>953</v>
      </c>
      <c r="C400" s="91" t="s">
        <v>18</v>
      </c>
      <c r="D400" s="91" t="s">
        <v>365</v>
      </c>
      <c r="E400" s="91" t="s">
        <v>5</v>
      </c>
      <c r="F400" s="91"/>
      <c r="G400" s="157">
        <f>G401</f>
        <v>59442</v>
      </c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42"/>
      <c r="Y400" s="59"/>
    </row>
    <row r="401" spans="1:25" ht="16.5" outlineLevel="6" thickBot="1">
      <c r="A401" s="5" t="s">
        <v>123</v>
      </c>
      <c r="B401" s="21">
        <v>953</v>
      </c>
      <c r="C401" s="6" t="s">
        <v>18</v>
      </c>
      <c r="D401" s="6" t="s">
        <v>365</v>
      </c>
      <c r="E401" s="6" t="s">
        <v>122</v>
      </c>
      <c r="F401" s="6"/>
      <c r="G401" s="158">
        <f>G402</f>
        <v>59442</v>
      </c>
      <c r="H401" s="32">
        <f aca="true" t="shared" si="63" ref="H401:X401">H402</f>
        <v>0</v>
      </c>
      <c r="I401" s="32">
        <f t="shared" si="63"/>
        <v>0</v>
      </c>
      <c r="J401" s="32">
        <f t="shared" si="63"/>
        <v>0</v>
      </c>
      <c r="K401" s="32">
        <f t="shared" si="63"/>
        <v>0</v>
      </c>
      <c r="L401" s="32">
        <f t="shared" si="63"/>
        <v>0</v>
      </c>
      <c r="M401" s="32">
        <f t="shared" si="63"/>
        <v>0</v>
      </c>
      <c r="N401" s="32">
        <f t="shared" si="63"/>
        <v>0</v>
      </c>
      <c r="O401" s="32">
        <f t="shared" si="63"/>
        <v>0</v>
      </c>
      <c r="P401" s="32">
        <f t="shared" si="63"/>
        <v>0</v>
      </c>
      <c r="Q401" s="32">
        <f t="shared" si="63"/>
        <v>0</v>
      </c>
      <c r="R401" s="32">
        <f t="shared" si="63"/>
        <v>0</v>
      </c>
      <c r="S401" s="32">
        <f t="shared" si="63"/>
        <v>0</v>
      </c>
      <c r="T401" s="32">
        <f t="shared" si="63"/>
        <v>0</v>
      </c>
      <c r="U401" s="32">
        <f t="shared" si="63"/>
        <v>0</v>
      </c>
      <c r="V401" s="32">
        <f t="shared" si="63"/>
        <v>0</v>
      </c>
      <c r="W401" s="32">
        <f t="shared" si="63"/>
        <v>0</v>
      </c>
      <c r="X401" s="67">
        <f t="shared" si="63"/>
        <v>34477.81647</v>
      </c>
      <c r="Y401" s="59">
        <f>X401/G395*100</f>
        <v>38.063932854912714</v>
      </c>
    </row>
    <row r="402" spans="1:25" ht="48" outlineLevel="6" thickBot="1">
      <c r="A402" s="99" t="s">
        <v>215</v>
      </c>
      <c r="B402" s="92">
        <v>953</v>
      </c>
      <c r="C402" s="93" t="s">
        <v>18</v>
      </c>
      <c r="D402" s="93" t="s">
        <v>365</v>
      </c>
      <c r="E402" s="93" t="s">
        <v>89</v>
      </c>
      <c r="F402" s="93"/>
      <c r="G402" s="159">
        <v>59442</v>
      </c>
      <c r="H402" s="34">
        <f aca="true" t="shared" si="64" ref="H402:X402">H404</f>
        <v>0</v>
      </c>
      <c r="I402" s="34">
        <f t="shared" si="64"/>
        <v>0</v>
      </c>
      <c r="J402" s="34">
        <f t="shared" si="64"/>
        <v>0</v>
      </c>
      <c r="K402" s="34">
        <f t="shared" si="64"/>
        <v>0</v>
      </c>
      <c r="L402" s="34">
        <f t="shared" si="64"/>
        <v>0</v>
      </c>
      <c r="M402" s="34">
        <f t="shared" si="64"/>
        <v>0</v>
      </c>
      <c r="N402" s="34">
        <f t="shared" si="64"/>
        <v>0</v>
      </c>
      <c r="O402" s="34">
        <f t="shared" si="64"/>
        <v>0</v>
      </c>
      <c r="P402" s="34">
        <f t="shared" si="64"/>
        <v>0</v>
      </c>
      <c r="Q402" s="34">
        <f t="shared" si="64"/>
        <v>0</v>
      </c>
      <c r="R402" s="34">
        <f t="shared" si="64"/>
        <v>0</v>
      </c>
      <c r="S402" s="34">
        <f t="shared" si="64"/>
        <v>0</v>
      </c>
      <c r="T402" s="34">
        <f t="shared" si="64"/>
        <v>0</v>
      </c>
      <c r="U402" s="34">
        <f t="shared" si="64"/>
        <v>0</v>
      </c>
      <c r="V402" s="34">
        <f t="shared" si="64"/>
        <v>0</v>
      </c>
      <c r="W402" s="34">
        <f t="shared" si="64"/>
        <v>0</v>
      </c>
      <c r="X402" s="68">
        <f t="shared" si="64"/>
        <v>34477.81647</v>
      </c>
      <c r="Y402" s="59">
        <f>X402/G396*100</f>
        <v>38.0893535944682</v>
      </c>
    </row>
    <row r="403" spans="1:25" ht="32.25" outlineLevel="6" thickBot="1">
      <c r="A403" s="125" t="s">
        <v>191</v>
      </c>
      <c r="B403" s="132">
        <v>953</v>
      </c>
      <c r="C403" s="91" t="s">
        <v>18</v>
      </c>
      <c r="D403" s="91" t="s">
        <v>366</v>
      </c>
      <c r="E403" s="91" t="s">
        <v>5</v>
      </c>
      <c r="F403" s="91"/>
      <c r="G403" s="157">
        <f>G404</f>
        <v>2080.27042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16.5" outlineLevel="6" thickBot="1">
      <c r="A404" s="5" t="s">
        <v>123</v>
      </c>
      <c r="B404" s="21">
        <v>953</v>
      </c>
      <c r="C404" s="6" t="s">
        <v>18</v>
      </c>
      <c r="D404" s="6" t="s">
        <v>366</v>
      </c>
      <c r="E404" s="6" t="s">
        <v>122</v>
      </c>
      <c r="F404" s="6"/>
      <c r="G404" s="158">
        <f>G405</f>
        <v>2080.27042</v>
      </c>
      <c r="H404" s="26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44"/>
      <c r="X404" s="65">
        <v>34477.81647</v>
      </c>
      <c r="Y404" s="59">
        <f>X404/G398*100</f>
        <v>118.9055050734619</v>
      </c>
    </row>
    <row r="405" spans="1:25" ht="16.5" outlineLevel="6" thickBot="1">
      <c r="A405" s="96" t="s">
        <v>87</v>
      </c>
      <c r="B405" s="134">
        <v>953</v>
      </c>
      <c r="C405" s="93" t="s">
        <v>18</v>
      </c>
      <c r="D405" s="93" t="s">
        <v>366</v>
      </c>
      <c r="E405" s="93" t="s">
        <v>88</v>
      </c>
      <c r="F405" s="93"/>
      <c r="G405" s="159">
        <v>2080.27042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135" t="s">
        <v>254</v>
      </c>
      <c r="B406" s="139">
        <v>953</v>
      </c>
      <c r="C406" s="9" t="s">
        <v>18</v>
      </c>
      <c r="D406" s="9" t="s">
        <v>367</v>
      </c>
      <c r="E406" s="9" t="s">
        <v>5</v>
      </c>
      <c r="F406" s="9"/>
      <c r="G406" s="155">
        <f>G407</f>
        <v>60.452</v>
      </c>
      <c r="H406" s="31" t="e">
        <f aca="true" t="shared" si="65" ref="H406:X406">H407+H424+H435+H430</f>
        <v>#REF!</v>
      </c>
      <c r="I406" s="31" t="e">
        <f t="shared" si="65"/>
        <v>#REF!</v>
      </c>
      <c r="J406" s="31" t="e">
        <f t="shared" si="65"/>
        <v>#REF!</v>
      </c>
      <c r="K406" s="31" t="e">
        <f t="shared" si="65"/>
        <v>#REF!</v>
      </c>
      <c r="L406" s="31" t="e">
        <f t="shared" si="65"/>
        <v>#REF!</v>
      </c>
      <c r="M406" s="31" t="e">
        <f t="shared" si="65"/>
        <v>#REF!</v>
      </c>
      <c r="N406" s="31" t="e">
        <f t="shared" si="65"/>
        <v>#REF!</v>
      </c>
      <c r="O406" s="31" t="e">
        <f t="shared" si="65"/>
        <v>#REF!</v>
      </c>
      <c r="P406" s="31" t="e">
        <f t="shared" si="65"/>
        <v>#REF!</v>
      </c>
      <c r="Q406" s="31" t="e">
        <f t="shared" si="65"/>
        <v>#REF!</v>
      </c>
      <c r="R406" s="31" t="e">
        <f t="shared" si="65"/>
        <v>#REF!</v>
      </c>
      <c r="S406" s="31" t="e">
        <f t="shared" si="65"/>
        <v>#REF!</v>
      </c>
      <c r="T406" s="31" t="e">
        <f t="shared" si="65"/>
        <v>#REF!</v>
      </c>
      <c r="U406" s="31" t="e">
        <f t="shared" si="65"/>
        <v>#REF!</v>
      </c>
      <c r="V406" s="31" t="e">
        <f t="shared" si="65"/>
        <v>#REF!</v>
      </c>
      <c r="W406" s="31" t="e">
        <f t="shared" si="65"/>
        <v>#REF!</v>
      </c>
      <c r="X406" s="31" t="e">
        <f t="shared" si="65"/>
        <v>#REF!</v>
      </c>
      <c r="Y406" s="59" t="e">
        <f>X406/G400*100</f>
        <v>#REF!</v>
      </c>
    </row>
    <row r="407" spans="1:25" ht="32.25" outlineLevel="6" thickBot="1">
      <c r="A407" s="125" t="s">
        <v>192</v>
      </c>
      <c r="B407" s="132">
        <v>953</v>
      </c>
      <c r="C407" s="91" t="s">
        <v>18</v>
      </c>
      <c r="D407" s="91" t="s">
        <v>368</v>
      </c>
      <c r="E407" s="91" t="s">
        <v>5</v>
      </c>
      <c r="F407" s="91"/>
      <c r="G407" s="157">
        <f>G408</f>
        <v>60.452</v>
      </c>
      <c r="H407" s="32">
        <f aca="true" t="shared" si="66" ref="H407:X407">H408</f>
        <v>0</v>
      </c>
      <c r="I407" s="32">
        <f t="shared" si="66"/>
        <v>0</v>
      </c>
      <c r="J407" s="32">
        <f t="shared" si="66"/>
        <v>0</v>
      </c>
      <c r="K407" s="32">
        <f t="shared" si="66"/>
        <v>0</v>
      </c>
      <c r="L407" s="32">
        <f t="shared" si="66"/>
        <v>0</v>
      </c>
      <c r="M407" s="32">
        <f t="shared" si="66"/>
        <v>0</v>
      </c>
      <c r="N407" s="32">
        <f t="shared" si="66"/>
        <v>0</v>
      </c>
      <c r="O407" s="32">
        <f t="shared" si="66"/>
        <v>0</v>
      </c>
      <c r="P407" s="32">
        <f t="shared" si="66"/>
        <v>0</v>
      </c>
      <c r="Q407" s="32">
        <f t="shared" si="66"/>
        <v>0</v>
      </c>
      <c r="R407" s="32">
        <f t="shared" si="66"/>
        <v>0</v>
      </c>
      <c r="S407" s="32">
        <f t="shared" si="66"/>
        <v>0</v>
      </c>
      <c r="T407" s="32">
        <f t="shared" si="66"/>
        <v>0</v>
      </c>
      <c r="U407" s="32">
        <f t="shared" si="66"/>
        <v>0</v>
      </c>
      <c r="V407" s="32">
        <f t="shared" si="66"/>
        <v>0</v>
      </c>
      <c r="W407" s="32">
        <f t="shared" si="66"/>
        <v>0</v>
      </c>
      <c r="X407" s="70">
        <f t="shared" si="66"/>
        <v>48148.89725</v>
      </c>
      <c r="Y407" s="59">
        <f>X407/G401*100</f>
        <v>81.001475808351</v>
      </c>
    </row>
    <row r="408" spans="1:25" ht="16.5" outlineLevel="6" thickBot="1">
      <c r="A408" s="5" t="s">
        <v>123</v>
      </c>
      <c r="B408" s="21">
        <v>953</v>
      </c>
      <c r="C408" s="6" t="s">
        <v>18</v>
      </c>
      <c r="D408" s="6" t="s">
        <v>368</v>
      </c>
      <c r="E408" s="6" t="s">
        <v>122</v>
      </c>
      <c r="F408" s="6"/>
      <c r="G408" s="158">
        <f>G409</f>
        <v>60.452</v>
      </c>
      <c r="H408" s="34">
        <f aca="true" t="shared" si="67" ref="H408:X408">H415</f>
        <v>0</v>
      </c>
      <c r="I408" s="34">
        <f t="shared" si="67"/>
        <v>0</v>
      </c>
      <c r="J408" s="34">
        <f t="shared" si="67"/>
        <v>0</v>
      </c>
      <c r="K408" s="34">
        <f t="shared" si="67"/>
        <v>0</v>
      </c>
      <c r="L408" s="34">
        <f t="shared" si="67"/>
        <v>0</v>
      </c>
      <c r="M408" s="34">
        <f t="shared" si="67"/>
        <v>0</v>
      </c>
      <c r="N408" s="34">
        <f t="shared" si="67"/>
        <v>0</v>
      </c>
      <c r="O408" s="34">
        <f t="shared" si="67"/>
        <v>0</v>
      </c>
      <c r="P408" s="34">
        <f t="shared" si="67"/>
        <v>0</v>
      </c>
      <c r="Q408" s="34">
        <f t="shared" si="67"/>
        <v>0</v>
      </c>
      <c r="R408" s="34">
        <f t="shared" si="67"/>
        <v>0</v>
      </c>
      <c r="S408" s="34">
        <f t="shared" si="67"/>
        <v>0</v>
      </c>
      <c r="T408" s="34">
        <f t="shared" si="67"/>
        <v>0</v>
      </c>
      <c r="U408" s="34">
        <f t="shared" si="67"/>
        <v>0</v>
      </c>
      <c r="V408" s="34">
        <f t="shared" si="67"/>
        <v>0</v>
      </c>
      <c r="W408" s="34">
        <f t="shared" si="67"/>
        <v>0</v>
      </c>
      <c r="X408" s="68">
        <f t="shared" si="67"/>
        <v>48148.89725</v>
      </c>
      <c r="Y408" s="59">
        <f>X408/G402*100</f>
        <v>81.001475808351</v>
      </c>
    </row>
    <row r="409" spans="1:25" ht="16.5" outlineLevel="6" thickBot="1">
      <c r="A409" s="96" t="s">
        <v>87</v>
      </c>
      <c r="B409" s="134">
        <v>953</v>
      </c>
      <c r="C409" s="93" t="s">
        <v>18</v>
      </c>
      <c r="D409" s="93" t="s">
        <v>368</v>
      </c>
      <c r="E409" s="93" t="s">
        <v>88</v>
      </c>
      <c r="F409" s="93"/>
      <c r="G409" s="159">
        <v>60.452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16.5" outlineLevel="6" thickBot="1">
      <c r="A410" s="124" t="s">
        <v>39</v>
      </c>
      <c r="B410" s="18">
        <v>953</v>
      </c>
      <c r="C410" s="39" t="s">
        <v>19</v>
      </c>
      <c r="D410" s="39" t="s">
        <v>278</v>
      </c>
      <c r="E410" s="39" t="s">
        <v>5</v>
      </c>
      <c r="F410" s="39"/>
      <c r="G410" s="160">
        <f>G415+G411</f>
        <v>322204.61144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</row>
    <row r="411" spans="1:25" ht="32.25" outlineLevel="6" thickBot="1">
      <c r="A411" s="112" t="s">
        <v>138</v>
      </c>
      <c r="B411" s="19">
        <v>953</v>
      </c>
      <c r="C411" s="9" t="s">
        <v>19</v>
      </c>
      <c r="D411" s="9" t="s">
        <v>279</v>
      </c>
      <c r="E411" s="9" t="s">
        <v>5</v>
      </c>
      <c r="F411" s="9"/>
      <c r="G411" s="155">
        <f>G412</f>
        <v>192.98196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82"/>
      <c r="Y411" s="59"/>
    </row>
    <row r="412" spans="1:25" ht="32.25" outlineLevel="6" thickBot="1">
      <c r="A412" s="112" t="s">
        <v>139</v>
      </c>
      <c r="B412" s="19">
        <v>953</v>
      </c>
      <c r="C412" s="9" t="s">
        <v>19</v>
      </c>
      <c r="D412" s="9" t="s">
        <v>280</v>
      </c>
      <c r="E412" s="9" t="s">
        <v>5</v>
      </c>
      <c r="F412" s="9"/>
      <c r="G412" s="155">
        <f>G413</f>
        <v>192.98196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82"/>
      <c r="Y412" s="59"/>
    </row>
    <row r="413" spans="1:25" ht="16.5" outlineLevel="6" thickBot="1">
      <c r="A413" s="94" t="s">
        <v>144</v>
      </c>
      <c r="B413" s="90">
        <v>953</v>
      </c>
      <c r="C413" s="91" t="s">
        <v>19</v>
      </c>
      <c r="D413" s="91" t="s">
        <v>369</v>
      </c>
      <c r="E413" s="91" t="s">
        <v>5</v>
      </c>
      <c r="F413" s="91"/>
      <c r="G413" s="157">
        <f>G414</f>
        <v>192.98196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2"/>
      <c r="Y413" s="59"/>
    </row>
    <row r="414" spans="1:25" ht="16.5" outlineLevel="6" thickBot="1">
      <c r="A414" s="5" t="s">
        <v>112</v>
      </c>
      <c r="B414" s="21">
        <v>953</v>
      </c>
      <c r="C414" s="6" t="s">
        <v>19</v>
      </c>
      <c r="D414" s="6" t="s">
        <v>369</v>
      </c>
      <c r="E414" s="6" t="s">
        <v>89</v>
      </c>
      <c r="F414" s="6"/>
      <c r="G414" s="158">
        <v>192.98196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82"/>
      <c r="Y414" s="59"/>
    </row>
    <row r="415" spans="1:25" ht="16.5" outlineLevel="6" thickBot="1">
      <c r="A415" s="80" t="s">
        <v>253</v>
      </c>
      <c r="B415" s="19">
        <v>953</v>
      </c>
      <c r="C415" s="9" t="s">
        <v>19</v>
      </c>
      <c r="D415" s="9" t="s">
        <v>362</v>
      </c>
      <c r="E415" s="9" t="s">
        <v>5</v>
      </c>
      <c r="F415" s="9"/>
      <c r="G415" s="155">
        <f>G416+G454+G459</f>
        <v>322011.62948</v>
      </c>
      <c r="H415" s="26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44"/>
      <c r="X415" s="65">
        <v>48148.89725</v>
      </c>
      <c r="Y415" s="59">
        <f>X415/G409*100</f>
        <v>79648.14604975849</v>
      </c>
    </row>
    <row r="416" spans="1:25" ht="16.5" outlineLevel="6" thickBot="1">
      <c r="A416" s="136" t="s">
        <v>193</v>
      </c>
      <c r="B416" s="20">
        <v>953</v>
      </c>
      <c r="C416" s="11" t="s">
        <v>19</v>
      </c>
      <c r="D416" s="11" t="s">
        <v>370</v>
      </c>
      <c r="E416" s="11" t="s">
        <v>5</v>
      </c>
      <c r="F416" s="11"/>
      <c r="G416" s="156">
        <f>G417+G427+G436+G441+G430+G449+G433</f>
        <v>303917.38239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94" t="s">
        <v>145</v>
      </c>
      <c r="B417" s="90">
        <v>953</v>
      </c>
      <c r="C417" s="91" t="s">
        <v>19</v>
      </c>
      <c r="D417" s="91" t="s">
        <v>371</v>
      </c>
      <c r="E417" s="91" t="s">
        <v>5</v>
      </c>
      <c r="F417" s="91"/>
      <c r="G417" s="157">
        <f>G418+G421+G424</f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16.5" outlineLevel="6" thickBot="1">
      <c r="A418" s="5" t="s">
        <v>114</v>
      </c>
      <c r="B418" s="21">
        <v>953</v>
      </c>
      <c r="C418" s="6" t="s">
        <v>19</v>
      </c>
      <c r="D418" s="6" t="s">
        <v>371</v>
      </c>
      <c r="E418" s="6" t="s">
        <v>113</v>
      </c>
      <c r="F418" s="6"/>
      <c r="G418" s="158">
        <f>G419+G420</f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16.5" outlineLevel="6" thickBot="1">
      <c r="A419" s="88" t="s">
        <v>274</v>
      </c>
      <c r="B419" s="92">
        <v>953</v>
      </c>
      <c r="C419" s="93" t="s">
        <v>19</v>
      </c>
      <c r="D419" s="93" t="s">
        <v>371</v>
      </c>
      <c r="E419" s="93" t="s">
        <v>115</v>
      </c>
      <c r="F419" s="93"/>
      <c r="G419" s="159"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48" outlineLevel="6" thickBot="1">
      <c r="A420" s="88" t="s">
        <v>272</v>
      </c>
      <c r="B420" s="92">
        <v>953</v>
      </c>
      <c r="C420" s="93" t="s">
        <v>19</v>
      </c>
      <c r="D420" s="93" t="s">
        <v>371</v>
      </c>
      <c r="E420" s="93" t="s">
        <v>273</v>
      </c>
      <c r="F420" s="93"/>
      <c r="G420" s="159"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</row>
    <row r="421" spans="1:25" ht="32.25" outlineLevel="6" thickBot="1">
      <c r="A421" s="5" t="s">
        <v>101</v>
      </c>
      <c r="B421" s="21">
        <v>953</v>
      </c>
      <c r="C421" s="6" t="s">
        <v>19</v>
      </c>
      <c r="D421" s="6" t="s">
        <v>371</v>
      </c>
      <c r="E421" s="6" t="s">
        <v>95</v>
      </c>
      <c r="F421" s="6"/>
      <c r="G421" s="158">
        <f>G422+G423</f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</row>
    <row r="422" spans="1:25" ht="32.25" outlineLevel="6" thickBot="1">
      <c r="A422" s="88" t="s">
        <v>102</v>
      </c>
      <c r="B422" s="92">
        <v>953</v>
      </c>
      <c r="C422" s="93" t="s">
        <v>19</v>
      </c>
      <c r="D422" s="93" t="s">
        <v>371</v>
      </c>
      <c r="E422" s="93" t="s">
        <v>96</v>
      </c>
      <c r="F422" s="93"/>
      <c r="G422" s="159">
        <v>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32.25" outlineLevel="6" thickBot="1">
      <c r="A423" s="88" t="s">
        <v>103</v>
      </c>
      <c r="B423" s="92">
        <v>953</v>
      </c>
      <c r="C423" s="93" t="s">
        <v>19</v>
      </c>
      <c r="D423" s="93" t="s">
        <v>371</v>
      </c>
      <c r="E423" s="93" t="s">
        <v>97</v>
      </c>
      <c r="F423" s="93"/>
      <c r="G423" s="159">
        <v>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7.25" customHeight="1" outlineLevel="6" thickBot="1">
      <c r="A424" s="5" t="s">
        <v>104</v>
      </c>
      <c r="B424" s="21">
        <v>953</v>
      </c>
      <c r="C424" s="6" t="s">
        <v>19</v>
      </c>
      <c r="D424" s="6" t="s">
        <v>371</v>
      </c>
      <c r="E424" s="6" t="s">
        <v>98</v>
      </c>
      <c r="F424" s="6"/>
      <c r="G424" s="158">
        <f>G425+G426</f>
        <v>0</v>
      </c>
      <c r="H424" s="32">
        <f aca="true" t="shared" si="68" ref="H424:X424">H425</f>
        <v>0</v>
      </c>
      <c r="I424" s="32">
        <f t="shared" si="68"/>
        <v>0</v>
      </c>
      <c r="J424" s="32">
        <f t="shared" si="68"/>
        <v>0</v>
      </c>
      <c r="K424" s="32">
        <f t="shared" si="68"/>
        <v>0</v>
      </c>
      <c r="L424" s="32">
        <f t="shared" si="68"/>
        <v>0</v>
      </c>
      <c r="M424" s="32">
        <f t="shared" si="68"/>
        <v>0</v>
      </c>
      <c r="N424" s="32">
        <f t="shared" si="68"/>
        <v>0</v>
      </c>
      <c r="O424" s="32">
        <f t="shared" si="68"/>
        <v>0</v>
      </c>
      <c r="P424" s="32">
        <f t="shared" si="68"/>
        <v>0</v>
      </c>
      <c r="Q424" s="32">
        <f t="shared" si="68"/>
        <v>0</v>
      </c>
      <c r="R424" s="32">
        <f t="shared" si="68"/>
        <v>0</v>
      </c>
      <c r="S424" s="32">
        <f t="shared" si="68"/>
        <v>0</v>
      </c>
      <c r="T424" s="32">
        <f t="shared" si="68"/>
        <v>0</v>
      </c>
      <c r="U424" s="32">
        <f t="shared" si="68"/>
        <v>0</v>
      </c>
      <c r="V424" s="32">
        <f t="shared" si="68"/>
        <v>0</v>
      </c>
      <c r="W424" s="32">
        <f t="shared" si="68"/>
        <v>0</v>
      </c>
      <c r="X424" s="67">
        <f t="shared" si="68"/>
        <v>19460.04851</v>
      </c>
      <c r="Y424" s="59" t="e">
        <f>X424/G418*100</f>
        <v>#DIV/0!</v>
      </c>
    </row>
    <row r="425" spans="1:25" ht="32.25" outlineLevel="6" thickBot="1">
      <c r="A425" s="88" t="s">
        <v>105</v>
      </c>
      <c r="B425" s="92">
        <v>953</v>
      </c>
      <c r="C425" s="93" t="s">
        <v>19</v>
      </c>
      <c r="D425" s="93" t="s">
        <v>371</v>
      </c>
      <c r="E425" s="93" t="s">
        <v>99</v>
      </c>
      <c r="F425" s="93"/>
      <c r="G425" s="159">
        <v>0</v>
      </c>
      <c r="H425" s="34">
        <f aca="true" t="shared" si="69" ref="H425:X425">H428</f>
        <v>0</v>
      </c>
      <c r="I425" s="34">
        <f t="shared" si="69"/>
        <v>0</v>
      </c>
      <c r="J425" s="34">
        <f t="shared" si="69"/>
        <v>0</v>
      </c>
      <c r="K425" s="34">
        <f t="shared" si="69"/>
        <v>0</v>
      </c>
      <c r="L425" s="34">
        <f t="shared" si="69"/>
        <v>0</v>
      </c>
      <c r="M425" s="34">
        <f t="shared" si="69"/>
        <v>0</v>
      </c>
      <c r="N425" s="34">
        <f t="shared" si="69"/>
        <v>0</v>
      </c>
      <c r="O425" s="34">
        <f t="shared" si="69"/>
        <v>0</v>
      </c>
      <c r="P425" s="34">
        <f t="shared" si="69"/>
        <v>0</v>
      </c>
      <c r="Q425" s="34">
        <f t="shared" si="69"/>
        <v>0</v>
      </c>
      <c r="R425" s="34">
        <f t="shared" si="69"/>
        <v>0</v>
      </c>
      <c r="S425" s="34">
        <f t="shared" si="69"/>
        <v>0</v>
      </c>
      <c r="T425" s="34">
        <f t="shared" si="69"/>
        <v>0</v>
      </c>
      <c r="U425" s="34">
        <f t="shared" si="69"/>
        <v>0</v>
      </c>
      <c r="V425" s="34">
        <f t="shared" si="69"/>
        <v>0</v>
      </c>
      <c r="W425" s="34">
        <f t="shared" si="69"/>
        <v>0</v>
      </c>
      <c r="X425" s="68">
        <f t="shared" si="69"/>
        <v>19460.04851</v>
      </c>
      <c r="Y425" s="59" t="e">
        <f>X425/G419*100</f>
        <v>#DIV/0!</v>
      </c>
    </row>
    <row r="426" spans="1:25" ht="16.5" outlineLevel="6" thickBot="1">
      <c r="A426" s="88" t="s">
        <v>106</v>
      </c>
      <c r="B426" s="92">
        <v>953</v>
      </c>
      <c r="C426" s="93" t="s">
        <v>19</v>
      </c>
      <c r="D426" s="93" t="s">
        <v>371</v>
      </c>
      <c r="E426" s="93" t="s">
        <v>100</v>
      </c>
      <c r="F426" s="93"/>
      <c r="G426" s="159"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82"/>
      <c r="Y426" s="59"/>
    </row>
    <row r="427" spans="1:25" ht="32.25" outlineLevel="6" thickBot="1">
      <c r="A427" s="94" t="s">
        <v>164</v>
      </c>
      <c r="B427" s="90">
        <v>953</v>
      </c>
      <c r="C427" s="91" t="s">
        <v>19</v>
      </c>
      <c r="D427" s="91" t="s">
        <v>372</v>
      </c>
      <c r="E427" s="91" t="s">
        <v>5</v>
      </c>
      <c r="F427" s="91"/>
      <c r="G427" s="157">
        <f>G428</f>
        <v>55958.18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82"/>
      <c r="Y427" s="59"/>
    </row>
    <row r="428" spans="1:25" ht="16.5" outlineLevel="6" thickBot="1">
      <c r="A428" s="5" t="s">
        <v>123</v>
      </c>
      <c r="B428" s="21">
        <v>953</v>
      </c>
      <c r="C428" s="6" t="s">
        <v>19</v>
      </c>
      <c r="D428" s="6" t="s">
        <v>372</v>
      </c>
      <c r="E428" s="6" t="s">
        <v>122</v>
      </c>
      <c r="F428" s="6"/>
      <c r="G428" s="158">
        <f>G429</f>
        <v>55958.18</v>
      </c>
      <c r="H428" s="26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44"/>
      <c r="X428" s="65">
        <v>19460.04851</v>
      </c>
      <c r="Y428" s="59" t="e">
        <f>X428/G422*100</f>
        <v>#DIV/0!</v>
      </c>
    </row>
    <row r="429" spans="1:25" ht="48" outlineLevel="6" thickBot="1">
      <c r="A429" s="99" t="s">
        <v>215</v>
      </c>
      <c r="B429" s="92">
        <v>953</v>
      </c>
      <c r="C429" s="93" t="s">
        <v>19</v>
      </c>
      <c r="D429" s="93" t="s">
        <v>372</v>
      </c>
      <c r="E429" s="93" t="s">
        <v>89</v>
      </c>
      <c r="F429" s="93"/>
      <c r="G429" s="159">
        <v>55958.18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32.25" outlineLevel="6" thickBot="1">
      <c r="A430" s="125" t="s">
        <v>211</v>
      </c>
      <c r="B430" s="90">
        <v>953</v>
      </c>
      <c r="C430" s="91" t="s">
        <v>19</v>
      </c>
      <c r="D430" s="91" t="s">
        <v>381</v>
      </c>
      <c r="E430" s="91" t="s">
        <v>5</v>
      </c>
      <c r="F430" s="91"/>
      <c r="G430" s="157">
        <f>G431</f>
        <v>4979.20239</v>
      </c>
      <c r="H430" s="31">
        <f aca="true" t="shared" si="70" ref="H430:X430">H431</f>
        <v>0</v>
      </c>
      <c r="I430" s="31">
        <f t="shared" si="70"/>
        <v>0</v>
      </c>
      <c r="J430" s="31">
        <f t="shared" si="70"/>
        <v>0</v>
      </c>
      <c r="K430" s="31">
        <f t="shared" si="70"/>
        <v>0</v>
      </c>
      <c r="L430" s="31">
        <f t="shared" si="70"/>
        <v>0</v>
      </c>
      <c r="M430" s="31">
        <f t="shared" si="70"/>
        <v>0</v>
      </c>
      <c r="N430" s="31">
        <f t="shared" si="70"/>
        <v>0</v>
      </c>
      <c r="O430" s="31">
        <f t="shared" si="70"/>
        <v>0</v>
      </c>
      <c r="P430" s="31">
        <f t="shared" si="70"/>
        <v>0</v>
      </c>
      <c r="Q430" s="31">
        <f t="shared" si="70"/>
        <v>0</v>
      </c>
      <c r="R430" s="31">
        <f t="shared" si="70"/>
        <v>0</v>
      </c>
      <c r="S430" s="31">
        <f t="shared" si="70"/>
        <v>0</v>
      </c>
      <c r="T430" s="31">
        <f t="shared" si="70"/>
        <v>0</v>
      </c>
      <c r="U430" s="31">
        <f t="shared" si="70"/>
        <v>0</v>
      </c>
      <c r="V430" s="31">
        <f t="shared" si="70"/>
        <v>0</v>
      </c>
      <c r="W430" s="31">
        <f t="shared" si="70"/>
        <v>0</v>
      </c>
      <c r="X430" s="31">
        <f t="shared" si="70"/>
        <v>0</v>
      </c>
      <c r="Y430" s="59">
        <v>0</v>
      </c>
    </row>
    <row r="431" spans="1:25" ht="16.5" outlineLevel="6" thickBot="1">
      <c r="A431" s="5" t="s">
        <v>123</v>
      </c>
      <c r="B431" s="21">
        <v>953</v>
      </c>
      <c r="C431" s="6" t="s">
        <v>19</v>
      </c>
      <c r="D431" s="6" t="s">
        <v>381</v>
      </c>
      <c r="E431" s="6" t="s">
        <v>122</v>
      </c>
      <c r="F431" s="6"/>
      <c r="G431" s="158">
        <f>G432</f>
        <v>4979.20239</v>
      </c>
      <c r="H431" s="34">
        <f aca="true" t="shared" si="71" ref="H431:X431">H434</f>
        <v>0</v>
      </c>
      <c r="I431" s="34">
        <f t="shared" si="71"/>
        <v>0</v>
      </c>
      <c r="J431" s="34">
        <f t="shared" si="71"/>
        <v>0</v>
      </c>
      <c r="K431" s="34">
        <f t="shared" si="71"/>
        <v>0</v>
      </c>
      <c r="L431" s="34">
        <f t="shared" si="71"/>
        <v>0</v>
      </c>
      <c r="M431" s="34">
        <f t="shared" si="71"/>
        <v>0</v>
      </c>
      <c r="N431" s="34">
        <f t="shared" si="71"/>
        <v>0</v>
      </c>
      <c r="O431" s="34">
        <f t="shared" si="71"/>
        <v>0</v>
      </c>
      <c r="P431" s="34">
        <f t="shared" si="71"/>
        <v>0</v>
      </c>
      <c r="Q431" s="34">
        <f t="shared" si="71"/>
        <v>0</v>
      </c>
      <c r="R431" s="34">
        <f t="shared" si="71"/>
        <v>0</v>
      </c>
      <c r="S431" s="34">
        <f t="shared" si="71"/>
        <v>0</v>
      </c>
      <c r="T431" s="34">
        <f t="shared" si="71"/>
        <v>0</v>
      </c>
      <c r="U431" s="34">
        <f t="shared" si="71"/>
        <v>0</v>
      </c>
      <c r="V431" s="34">
        <f t="shared" si="71"/>
        <v>0</v>
      </c>
      <c r="W431" s="34">
        <f t="shared" si="71"/>
        <v>0</v>
      </c>
      <c r="X431" s="34">
        <f t="shared" si="71"/>
        <v>0</v>
      </c>
      <c r="Y431" s="59">
        <v>0</v>
      </c>
    </row>
    <row r="432" spans="1:25" ht="16.5" outlineLevel="6" thickBot="1">
      <c r="A432" s="96" t="s">
        <v>87</v>
      </c>
      <c r="B432" s="92">
        <v>953</v>
      </c>
      <c r="C432" s="93" t="s">
        <v>19</v>
      </c>
      <c r="D432" s="93" t="s">
        <v>381</v>
      </c>
      <c r="E432" s="93" t="s">
        <v>88</v>
      </c>
      <c r="F432" s="93"/>
      <c r="G432" s="159">
        <v>4979.20239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55"/>
      <c r="Y432" s="59"/>
    </row>
    <row r="433" spans="1:25" ht="16.5" outlineLevel="6" thickBot="1">
      <c r="A433" s="125" t="s">
        <v>267</v>
      </c>
      <c r="B433" s="90">
        <v>953</v>
      </c>
      <c r="C433" s="91" t="s">
        <v>19</v>
      </c>
      <c r="D433" s="91" t="s">
        <v>373</v>
      </c>
      <c r="E433" s="91" t="s">
        <v>5</v>
      </c>
      <c r="F433" s="91"/>
      <c r="G433" s="157">
        <f>G434</f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55"/>
      <c r="Y433" s="59"/>
    </row>
    <row r="434" spans="1:25" ht="16.5" outlineLevel="6" thickBot="1">
      <c r="A434" s="5" t="s">
        <v>123</v>
      </c>
      <c r="B434" s="21">
        <v>953</v>
      </c>
      <c r="C434" s="6" t="s">
        <v>19</v>
      </c>
      <c r="D434" s="6" t="s">
        <v>373</v>
      </c>
      <c r="E434" s="6" t="s">
        <v>122</v>
      </c>
      <c r="F434" s="6"/>
      <c r="G434" s="158">
        <f>G435</f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>
        <v>0</v>
      </c>
      <c r="Y434" s="59">
        <v>0</v>
      </c>
    </row>
    <row r="435" spans="1:25" ht="16.5" outlineLevel="6" thickBot="1">
      <c r="A435" s="96" t="s">
        <v>87</v>
      </c>
      <c r="B435" s="92">
        <v>953</v>
      </c>
      <c r="C435" s="93" t="s">
        <v>19</v>
      </c>
      <c r="D435" s="93" t="s">
        <v>373</v>
      </c>
      <c r="E435" s="93" t="s">
        <v>88</v>
      </c>
      <c r="F435" s="93"/>
      <c r="G435" s="159">
        <v>0</v>
      </c>
      <c r="H435" s="31" t="e">
        <f>H442+#REF!+#REF!+H454+H472+#REF!</f>
        <v>#REF!</v>
      </c>
      <c r="I435" s="31" t="e">
        <f>I442+#REF!+#REF!+I454+I472+#REF!</f>
        <v>#REF!</v>
      </c>
      <c r="J435" s="31" t="e">
        <f>J442+#REF!+#REF!+J454+J472+#REF!</f>
        <v>#REF!</v>
      </c>
      <c r="K435" s="31" t="e">
        <f>K442+#REF!+#REF!+K454+K472+#REF!</f>
        <v>#REF!</v>
      </c>
      <c r="L435" s="31" t="e">
        <f>L442+#REF!+#REF!+L454+L472+#REF!</f>
        <v>#REF!</v>
      </c>
      <c r="M435" s="31" t="e">
        <f>M442+#REF!+#REF!+M454+M472+#REF!</f>
        <v>#REF!</v>
      </c>
      <c r="N435" s="31" t="e">
        <f>N442+#REF!+#REF!+N454+N472+#REF!</f>
        <v>#REF!</v>
      </c>
      <c r="O435" s="31" t="e">
        <f>O442+#REF!+#REF!+O454+O472+#REF!</f>
        <v>#REF!</v>
      </c>
      <c r="P435" s="31" t="e">
        <f>P442+#REF!+#REF!+P454+P472+#REF!</f>
        <v>#REF!</v>
      </c>
      <c r="Q435" s="31" t="e">
        <f>Q442+#REF!+#REF!+Q454+Q472+#REF!</f>
        <v>#REF!</v>
      </c>
      <c r="R435" s="31" t="e">
        <f>R442+#REF!+#REF!+R454+R472+#REF!</f>
        <v>#REF!</v>
      </c>
      <c r="S435" s="31" t="e">
        <f>S442+#REF!+#REF!+S454+S472+#REF!</f>
        <v>#REF!</v>
      </c>
      <c r="T435" s="31" t="e">
        <f>T442+#REF!+#REF!+T454+T472+#REF!</f>
        <v>#REF!</v>
      </c>
      <c r="U435" s="31" t="e">
        <f>U442+#REF!+#REF!+U454+U472+#REF!</f>
        <v>#REF!</v>
      </c>
      <c r="V435" s="31" t="e">
        <f>V442+#REF!+#REF!+V454+V472+#REF!</f>
        <v>#REF!</v>
      </c>
      <c r="W435" s="31" t="e">
        <f>W442+#REF!+#REF!+W454+W472+#REF!</f>
        <v>#REF!</v>
      </c>
      <c r="X435" s="69" t="e">
        <f>X442+#REF!+#REF!+X454+X472+#REF!</f>
        <v>#REF!</v>
      </c>
      <c r="Y435" s="59" t="e">
        <f>X435/G429*100</f>
        <v>#REF!</v>
      </c>
    </row>
    <row r="436" spans="1:25" ht="32.25" outlineLevel="6" thickBot="1">
      <c r="A436" s="137" t="s">
        <v>194</v>
      </c>
      <c r="B436" s="106">
        <v>953</v>
      </c>
      <c r="C436" s="91" t="s">
        <v>19</v>
      </c>
      <c r="D436" s="91" t="s">
        <v>374</v>
      </c>
      <c r="E436" s="91" t="s">
        <v>5</v>
      </c>
      <c r="F436" s="91"/>
      <c r="G436" s="157">
        <f>G437+G439</f>
        <v>5835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69"/>
      <c r="Y436" s="59"/>
    </row>
    <row r="437" spans="1:25" ht="32.25" outlineLevel="6" thickBot="1">
      <c r="A437" s="5" t="s">
        <v>101</v>
      </c>
      <c r="B437" s="21">
        <v>953</v>
      </c>
      <c r="C437" s="6" t="s">
        <v>19</v>
      </c>
      <c r="D437" s="6" t="s">
        <v>374</v>
      </c>
      <c r="E437" s="6" t="s">
        <v>95</v>
      </c>
      <c r="F437" s="6"/>
      <c r="G437" s="158">
        <f>G438</f>
        <v>0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69"/>
      <c r="Y437" s="59"/>
    </row>
    <row r="438" spans="1:25" ht="32.25" outlineLevel="6" thickBot="1">
      <c r="A438" s="88" t="s">
        <v>103</v>
      </c>
      <c r="B438" s="92">
        <v>953</v>
      </c>
      <c r="C438" s="93" t="s">
        <v>19</v>
      </c>
      <c r="D438" s="93" t="s">
        <v>374</v>
      </c>
      <c r="E438" s="93" t="s">
        <v>97</v>
      </c>
      <c r="F438" s="93"/>
      <c r="G438" s="159">
        <v>0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69"/>
      <c r="Y438" s="59"/>
    </row>
    <row r="439" spans="1:25" ht="16.5" outlineLevel="6" thickBot="1">
      <c r="A439" s="5" t="s">
        <v>123</v>
      </c>
      <c r="B439" s="21">
        <v>953</v>
      </c>
      <c r="C439" s="6" t="s">
        <v>19</v>
      </c>
      <c r="D439" s="6" t="s">
        <v>374</v>
      </c>
      <c r="E439" s="6" t="s">
        <v>122</v>
      </c>
      <c r="F439" s="6"/>
      <c r="G439" s="158">
        <f>G440</f>
        <v>5835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69"/>
      <c r="Y439" s="59"/>
    </row>
    <row r="440" spans="1:25" ht="48" outlineLevel="6" thickBot="1">
      <c r="A440" s="99" t="s">
        <v>215</v>
      </c>
      <c r="B440" s="92">
        <v>953</v>
      </c>
      <c r="C440" s="93" t="s">
        <v>19</v>
      </c>
      <c r="D440" s="93" t="s">
        <v>374</v>
      </c>
      <c r="E440" s="93" t="s">
        <v>89</v>
      </c>
      <c r="F440" s="93"/>
      <c r="G440" s="159">
        <v>5835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69"/>
      <c r="Y440" s="59"/>
    </row>
    <row r="441" spans="1:25" ht="63.75" outlineLevel="6" thickBot="1">
      <c r="A441" s="138" t="s">
        <v>195</v>
      </c>
      <c r="B441" s="140">
        <v>953</v>
      </c>
      <c r="C441" s="107" t="s">
        <v>19</v>
      </c>
      <c r="D441" s="107" t="s">
        <v>375</v>
      </c>
      <c r="E441" s="107" t="s">
        <v>5</v>
      </c>
      <c r="F441" s="107"/>
      <c r="G441" s="161">
        <f>G442+G444+G447</f>
        <v>237145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69"/>
      <c r="Y441" s="59"/>
    </row>
    <row r="442" spans="1:25" ht="34.5" customHeight="1" outlineLevel="6" thickBot="1">
      <c r="A442" s="5" t="s">
        <v>114</v>
      </c>
      <c r="B442" s="21">
        <v>953</v>
      </c>
      <c r="C442" s="6" t="s">
        <v>19</v>
      </c>
      <c r="D442" s="6" t="s">
        <v>375</v>
      </c>
      <c r="E442" s="6" t="s">
        <v>113</v>
      </c>
      <c r="F442" s="6"/>
      <c r="G442" s="158">
        <f>G443</f>
        <v>0</v>
      </c>
      <c r="H442" s="32">
        <f aca="true" t="shared" si="72" ref="H442:X442">H450</f>
        <v>0</v>
      </c>
      <c r="I442" s="32">
        <f t="shared" si="72"/>
        <v>0</v>
      </c>
      <c r="J442" s="32">
        <f t="shared" si="72"/>
        <v>0</v>
      </c>
      <c r="K442" s="32">
        <f t="shared" si="72"/>
        <v>0</v>
      </c>
      <c r="L442" s="32">
        <f t="shared" si="72"/>
        <v>0</v>
      </c>
      <c r="M442" s="32">
        <f t="shared" si="72"/>
        <v>0</v>
      </c>
      <c r="N442" s="32">
        <f t="shared" si="72"/>
        <v>0</v>
      </c>
      <c r="O442" s="32">
        <f t="shared" si="72"/>
        <v>0</v>
      </c>
      <c r="P442" s="32">
        <f t="shared" si="72"/>
        <v>0</v>
      </c>
      <c r="Q442" s="32">
        <f t="shared" si="72"/>
        <v>0</v>
      </c>
      <c r="R442" s="32">
        <f t="shared" si="72"/>
        <v>0</v>
      </c>
      <c r="S442" s="32">
        <f t="shared" si="72"/>
        <v>0</v>
      </c>
      <c r="T442" s="32">
        <f t="shared" si="72"/>
        <v>0</v>
      </c>
      <c r="U442" s="32">
        <f t="shared" si="72"/>
        <v>0</v>
      </c>
      <c r="V442" s="32">
        <f t="shared" si="72"/>
        <v>0</v>
      </c>
      <c r="W442" s="32">
        <f t="shared" si="72"/>
        <v>0</v>
      </c>
      <c r="X442" s="70">
        <f t="shared" si="72"/>
        <v>2744.868</v>
      </c>
      <c r="Y442" s="59">
        <f>X442/G436*100</f>
        <v>47.041439588688945</v>
      </c>
    </row>
    <row r="443" spans="1:25" ht="34.5" customHeight="1" outlineLevel="6" thickBot="1">
      <c r="A443" s="88" t="s">
        <v>274</v>
      </c>
      <c r="B443" s="92">
        <v>953</v>
      </c>
      <c r="C443" s="93" t="s">
        <v>19</v>
      </c>
      <c r="D443" s="93" t="s">
        <v>375</v>
      </c>
      <c r="E443" s="93" t="s">
        <v>115</v>
      </c>
      <c r="F443" s="93"/>
      <c r="G443" s="159">
        <v>0</v>
      </c>
      <c r="H443" s="83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5"/>
      <c r="Y443" s="59"/>
    </row>
    <row r="444" spans="1:25" ht="35.25" customHeight="1" outlineLevel="6" thickBot="1">
      <c r="A444" s="5" t="s">
        <v>101</v>
      </c>
      <c r="B444" s="21">
        <v>953</v>
      </c>
      <c r="C444" s="6" t="s">
        <v>19</v>
      </c>
      <c r="D444" s="6" t="s">
        <v>375</v>
      </c>
      <c r="E444" s="6" t="s">
        <v>95</v>
      </c>
      <c r="F444" s="6"/>
      <c r="G444" s="158">
        <f>G446+G445</f>
        <v>0</v>
      </c>
      <c r="H444" s="83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5"/>
      <c r="Y444" s="59"/>
    </row>
    <row r="445" spans="1:25" ht="21" customHeight="1" outlineLevel="6" thickBot="1">
      <c r="A445" s="88" t="s">
        <v>102</v>
      </c>
      <c r="B445" s="92">
        <v>953</v>
      </c>
      <c r="C445" s="93" t="s">
        <v>19</v>
      </c>
      <c r="D445" s="93" t="s">
        <v>375</v>
      </c>
      <c r="E445" s="93" t="s">
        <v>96</v>
      </c>
      <c r="F445" s="93"/>
      <c r="G445" s="159">
        <v>0</v>
      </c>
      <c r="H445" s="83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5"/>
      <c r="Y445" s="59"/>
    </row>
    <row r="446" spans="1:25" ht="48.75" customHeight="1" outlineLevel="6" thickBot="1">
      <c r="A446" s="88" t="s">
        <v>103</v>
      </c>
      <c r="B446" s="92">
        <v>953</v>
      </c>
      <c r="C446" s="93" t="s">
        <v>19</v>
      </c>
      <c r="D446" s="93" t="s">
        <v>375</v>
      </c>
      <c r="E446" s="93" t="s">
        <v>97</v>
      </c>
      <c r="F446" s="93"/>
      <c r="G446" s="159">
        <v>0</v>
      </c>
      <c r="H446" s="83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5"/>
      <c r="Y446" s="59"/>
    </row>
    <row r="447" spans="1:25" ht="23.25" customHeight="1" outlineLevel="6" thickBot="1">
      <c r="A447" s="5" t="s">
        <v>123</v>
      </c>
      <c r="B447" s="21">
        <v>953</v>
      </c>
      <c r="C447" s="6" t="s">
        <v>19</v>
      </c>
      <c r="D447" s="6" t="s">
        <v>375</v>
      </c>
      <c r="E447" s="6" t="s">
        <v>122</v>
      </c>
      <c r="F447" s="6"/>
      <c r="G447" s="158">
        <f>G448</f>
        <v>237145</v>
      </c>
      <c r="H447" s="83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5"/>
      <c r="Y447" s="59"/>
    </row>
    <row r="448" spans="1:25" ht="18.75" customHeight="1" outlineLevel="6" thickBot="1">
      <c r="A448" s="99" t="s">
        <v>215</v>
      </c>
      <c r="B448" s="92">
        <v>953</v>
      </c>
      <c r="C448" s="93" t="s">
        <v>19</v>
      </c>
      <c r="D448" s="93" t="s">
        <v>375</v>
      </c>
      <c r="E448" s="93" t="s">
        <v>89</v>
      </c>
      <c r="F448" s="93"/>
      <c r="G448" s="159">
        <v>237145</v>
      </c>
      <c r="H448" s="83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5"/>
      <c r="Y448" s="59"/>
    </row>
    <row r="449" spans="1:25" ht="19.5" customHeight="1" outlineLevel="6" thickBot="1">
      <c r="A449" s="114" t="s">
        <v>219</v>
      </c>
      <c r="B449" s="90">
        <v>953</v>
      </c>
      <c r="C449" s="91" t="s">
        <v>19</v>
      </c>
      <c r="D449" s="91" t="s">
        <v>376</v>
      </c>
      <c r="E449" s="91" t="s">
        <v>5</v>
      </c>
      <c r="F449" s="91"/>
      <c r="G449" s="157">
        <f>G450+G452</f>
        <v>0</v>
      </c>
      <c r="H449" s="83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5"/>
      <c r="Y449" s="59"/>
    </row>
    <row r="450" spans="1:25" ht="20.25" customHeight="1" outlineLevel="6" thickBot="1">
      <c r="A450" s="5" t="s">
        <v>101</v>
      </c>
      <c r="B450" s="21">
        <v>953</v>
      </c>
      <c r="C450" s="6" t="s">
        <v>19</v>
      </c>
      <c r="D450" s="6" t="s">
        <v>376</v>
      </c>
      <c r="E450" s="6" t="s">
        <v>95</v>
      </c>
      <c r="F450" s="6"/>
      <c r="G450" s="158">
        <f>G451</f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>
        <v>2744.868</v>
      </c>
      <c r="Y450" s="59" t="e">
        <f>X450/G444*100</f>
        <v>#DIV/0!</v>
      </c>
    </row>
    <row r="451" spans="1:25" ht="32.25" outlineLevel="6" thickBot="1">
      <c r="A451" s="88" t="s">
        <v>103</v>
      </c>
      <c r="B451" s="92">
        <v>953</v>
      </c>
      <c r="C451" s="93" t="s">
        <v>19</v>
      </c>
      <c r="D451" s="93" t="s">
        <v>376</v>
      </c>
      <c r="E451" s="93" t="s">
        <v>97</v>
      </c>
      <c r="F451" s="93"/>
      <c r="G451" s="159"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5" t="s">
        <v>123</v>
      </c>
      <c r="B452" s="21">
        <v>953</v>
      </c>
      <c r="C452" s="6" t="s">
        <v>19</v>
      </c>
      <c r="D452" s="6" t="s">
        <v>376</v>
      </c>
      <c r="E452" s="6" t="s">
        <v>122</v>
      </c>
      <c r="F452" s="6"/>
      <c r="G452" s="158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48" outlineLevel="6" thickBot="1">
      <c r="A453" s="99" t="s">
        <v>215</v>
      </c>
      <c r="B453" s="92">
        <v>953</v>
      </c>
      <c r="C453" s="93" t="s">
        <v>19</v>
      </c>
      <c r="D453" s="93" t="s">
        <v>376</v>
      </c>
      <c r="E453" s="93" t="s">
        <v>89</v>
      </c>
      <c r="F453" s="93"/>
      <c r="G453" s="159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32.25" outlineLevel="6" thickBot="1">
      <c r="A454" s="13" t="s">
        <v>196</v>
      </c>
      <c r="B454" s="20">
        <v>953</v>
      </c>
      <c r="C454" s="9" t="s">
        <v>19</v>
      </c>
      <c r="D454" s="9" t="s">
        <v>377</v>
      </c>
      <c r="E454" s="9" t="s">
        <v>5</v>
      </c>
      <c r="F454" s="9"/>
      <c r="G454" s="155">
        <f>G455</f>
        <v>18006.326999999997</v>
      </c>
      <c r="H454" s="32">
        <f aca="true" t="shared" si="73" ref="H454:X454">H460</f>
        <v>0</v>
      </c>
      <c r="I454" s="32">
        <f t="shared" si="73"/>
        <v>0</v>
      </c>
      <c r="J454" s="32">
        <f t="shared" si="73"/>
        <v>0</v>
      </c>
      <c r="K454" s="32">
        <f t="shared" si="73"/>
        <v>0</v>
      </c>
      <c r="L454" s="32">
        <f t="shared" si="73"/>
        <v>0</v>
      </c>
      <c r="M454" s="32">
        <f t="shared" si="73"/>
        <v>0</v>
      </c>
      <c r="N454" s="32">
        <f t="shared" si="73"/>
        <v>0</v>
      </c>
      <c r="O454" s="32">
        <f t="shared" si="73"/>
        <v>0</v>
      </c>
      <c r="P454" s="32">
        <f t="shared" si="73"/>
        <v>0</v>
      </c>
      <c r="Q454" s="32">
        <f t="shared" si="73"/>
        <v>0</v>
      </c>
      <c r="R454" s="32">
        <f t="shared" si="73"/>
        <v>0</v>
      </c>
      <c r="S454" s="32">
        <f t="shared" si="73"/>
        <v>0</v>
      </c>
      <c r="T454" s="32">
        <f t="shared" si="73"/>
        <v>0</v>
      </c>
      <c r="U454" s="32">
        <f t="shared" si="73"/>
        <v>0</v>
      </c>
      <c r="V454" s="32">
        <f t="shared" si="73"/>
        <v>0</v>
      </c>
      <c r="W454" s="32">
        <f t="shared" si="73"/>
        <v>0</v>
      </c>
      <c r="X454" s="67">
        <f t="shared" si="73"/>
        <v>3215.05065</v>
      </c>
      <c r="Y454" s="59">
        <f>X454/G448*100</f>
        <v>1.355731999409644</v>
      </c>
    </row>
    <row r="455" spans="1:25" ht="32.25" outlineLevel="6" thickBot="1">
      <c r="A455" s="94" t="s">
        <v>197</v>
      </c>
      <c r="B455" s="90">
        <v>953</v>
      </c>
      <c r="C455" s="91" t="s">
        <v>19</v>
      </c>
      <c r="D455" s="91" t="s">
        <v>378</v>
      </c>
      <c r="E455" s="91" t="s">
        <v>5</v>
      </c>
      <c r="F455" s="91"/>
      <c r="G455" s="157">
        <f>G456</f>
        <v>18006.326999999997</v>
      </c>
      <c r="H455" s="83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152"/>
      <c r="Y455" s="59"/>
    </row>
    <row r="456" spans="1:25" ht="16.5" outlineLevel="6" thickBot="1">
      <c r="A456" s="5" t="s">
        <v>123</v>
      </c>
      <c r="B456" s="21">
        <v>953</v>
      </c>
      <c r="C456" s="6" t="s">
        <v>19</v>
      </c>
      <c r="D456" s="6" t="s">
        <v>378</v>
      </c>
      <c r="E456" s="6" t="s">
        <v>122</v>
      </c>
      <c r="F456" s="6"/>
      <c r="G456" s="158">
        <f>G457+G458</f>
        <v>18006.326999999997</v>
      </c>
      <c r="H456" s="83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152"/>
      <c r="Y456" s="59"/>
    </row>
    <row r="457" spans="1:25" ht="48" outlineLevel="6" thickBot="1">
      <c r="A457" s="99" t="s">
        <v>215</v>
      </c>
      <c r="B457" s="92">
        <v>953</v>
      </c>
      <c r="C457" s="93" t="s">
        <v>19</v>
      </c>
      <c r="D457" s="93" t="s">
        <v>378</v>
      </c>
      <c r="E457" s="93" t="s">
        <v>89</v>
      </c>
      <c r="F457" s="93"/>
      <c r="G457" s="159">
        <v>17620.3</v>
      </c>
      <c r="H457" s="83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152"/>
      <c r="Y457" s="59"/>
    </row>
    <row r="458" spans="1:25" ht="16.5" outlineLevel="6" thickBot="1">
      <c r="A458" s="96" t="s">
        <v>87</v>
      </c>
      <c r="B458" s="92">
        <v>953</v>
      </c>
      <c r="C458" s="93" t="s">
        <v>19</v>
      </c>
      <c r="D458" s="93" t="s">
        <v>392</v>
      </c>
      <c r="E458" s="93" t="s">
        <v>88</v>
      </c>
      <c r="F458" s="93"/>
      <c r="G458" s="159">
        <v>386.027</v>
      </c>
      <c r="H458" s="83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152"/>
      <c r="Y458" s="59"/>
    </row>
    <row r="459" spans="1:25" ht="32.25" outlineLevel="6" thickBot="1">
      <c r="A459" s="135" t="s">
        <v>254</v>
      </c>
      <c r="B459" s="20">
        <v>953</v>
      </c>
      <c r="C459" s="9" t="s">
        <v>19</v>
      </c>
      <c r="D459" s="9" t="s">
        <v>367</v>
      </c>
      <c r="E459" s="9" t="s">
        <v>5</v>
      </c>
      <c r="F459" s="9"/>
      <c r="G459" s="10">
        <f>G463+G460</f>
        <v>87.92009</v>
      </c>
      <c r="H459" s="83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152"/>
      <c r="Y459" s="59"/>
    </row>
    <row r="460" spans="1:25" ht="32.25" outlineLevel="6" thickBot="1">
      <c r="A460" s="125" t="s">
        <v>264</v>
      </c>
      <c r="B460" s="90">
        <v>953</v>
      </c>
      <c r="C460" s="91" t="s">
        <v>19</v>
      </c>
      <c r="D460" s="91" t="s">
        <v>379</v>
      </c>
      <c r="E460" s="91" t="s">
        <v>5</v>
      </c>
      <c r="F460" s="91"/>
      <c r="G460" s="157">
        <f>G461</f>
        <v>87.92009</v>
      </c>
      <c r="H460" s="26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44"/>
      <c r="X460" s="65">
        <v>3215.05065</v>
      </c>
      <c r="Y460" s="59">
        <f>X460/G454*100</f>
        <v>17.85511642657606</v>
      </c>
    </row>
    <row r="461" spans="1:25" ht="16.5" outlineLevel="6" thickBot="1">
      <c r="A461" s="5" t="s">
        <v>123</v>
      </c>
      <c r="B461" s="21">
        <v>953</v>
      </c>
      <c r="C461" s="6" t="s">
        <v>19</v>
      </c>
      <c r="D461" s="6" t="s">
        <v>379</v>
      </c>
      <c r="E461" s="6" t="s">
        <v>122</v>
      </c>
      <c r="F461" s="6"/>
      <c r="G461" s="158">
        <f>G462</f>
        <v>87.92009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96" t="s">
        <v>87</v>
      </c>
      <c r="B462" s="92">
        <v>953</v>
      </c>
      <c r="C462" s="93" t="s">
        <v>19</v>
      </c>
      <c r="D462" s="93" t="s">
        <v>379</v>
      </c>
      <c r="E462" s="93" t="s">
        <v>88</v>
      </c>
      <c r="F462" s="93"/>
      <c r="G462" s="159">
        <v>87.92009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125" t="s">
        <v>227</v>
      </c>
      <c r="B463" s="90">
        <v>953</v>
      </c>
      <c r="C463" s="91" t="s">
        <v>19</v>
      </c>
      <c r="D463" s="91" t="s">
        <v>380</v>
      </c>
      <c r="E463" s="91" t="s">
        <v>5</v>
      </c>
      <c r="F463" s="91"/>
      <c r="G463" s="16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5" t="s">
        <v>123</v>
      </c>
      <c r="B464" s="21">
        <v>953</v>
      </c>
      <c r="C464" s="6" t="s">
        <v>19</v>
      </c>
      <c r="D464" s="6" t="s">
        <v>380</v>
      </c>
      <c r="E464" s="6" t="s">
        <v>122</v>
      </c>
      <c r="F464" s="6"/>
      <c r="G464" s="7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96" t="s">
        <v>87</v>
      </c>
      <c r="B465" s="92">
        <v>953</v>
      </c>
      <c r="C465" s="93" t="s">
        <v>19</v>
      </c>
      <c r="D465" s="93" t="s">
        <v>380</v>
      </c>
      <c r="E465" s="93" t="s">
        <v>88</v>
      </c>
      <c r="F465" s="93"/>
      <c r="G465" s="98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124" t="s">
        <v>198</v>
      </c>
      <c r="B466" s="18">
        <v>953</v>
      </c>
      <c r="C466" s="39" t="s">
        <v>20</v>
      </c>
      <c r="D466" s="39" t="s">
        <v>278</v>
      </c>
      <c r="E466" s="39" t="s">
        <v>5</v>
      </c>
      <c r="F466" s="39"/>
      <c r="G466" s="160">
        <f>G467</f>
        <v>4144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16.5" outlineLevel="6" thickBot="1">
      <c r="A467" s="8" t="s">
        <v>255</v>
      </c>
      <c r="B467" s="19">
        <v>953</v>
      </c>
      <c r="C467" s="9" t="s">
        <v>20</v>
      </c>
      <c r="D467" s="9" t="s">
        <v>362</v>
      </c>
      <c r="E467" s="9" t="s">
        <v>5</v>
      </c>
      <c r="F467" s="9"/>
      <c r="G467" s="155">
        <f>G468+G480</f>
        <v>4144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6.5" outlineLevel="6" thickBot="1">
      <c r="A468" s="102" t="s">
        <v>137</v>
      </c>
      <c r="B468" s="132">
        <v>953</v>
      </c>
      <c r="C468" s="91" t="s">
        <v>20</v>
      </c>
      <c r="D468" s="91" t="s">
        <v>370</v>
      </c>
      <c r="E468" s="91" t="s">
        <v>5</v>
      </c>
      <c r="F468" s="91"/>
      <c r="G468" s="157">
        <f>G469+G472+G475</f>
        <v>3775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48" outlineLevel="6" thickBot="1">
      <c r="A469" s="102" t="s">
        <v>199</v>
      </c>
      <c r="B469" s="132">
        <v>953</v>
      </c>
      <c r="C469" s="91" t="s">
        <v>20</v>
      </c>
      <c r="D469" s="91" t="s">
        <v>382</v>
      </c>
      <c r="E469" s="91" t="s">
        <v>5</v>
      </c>
      <c r="F469" s="91"/>
      <c r="G469" s="157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5" t="s">
        <v>101</v>
      </c>
      <c r="B470" s="21">
        <v>953</v>
      </c>
      <c r="C470" s="6" t="s">
        <v>20</v>
      </c>
      <c r="D470" s="6" t="s">
        <v>382</v>
      </c>
      <c r="E470" s="6" t="s">
        <v>95</v>
      </c>
      <c r="F470" s="6"/>
      <c r="G470" s="158">
        <f>G471</f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88" t="s">
        <v>103</v>
      </c>
      <c r="B471" s="92">
        <v>953</v>
      </c>
      <c r="C471" s="93" t="s">
        <v>20</v>
      </c>
      <c r="D471" s="93" t="s">
        <v>382</v>
      </c>
      <c r="E471" s="93" t="s">
        <v>97</v>
      </c>
      <c r="F471" s="93"/>
      <c r="G471" s="159"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48" outlineLevel="6" thickBot="1">
      <c r="A472" s="102" t="s">
        <v>200</v>
      </c>
      <c r="B472" s="132">
        <v>953</v>
      </c>
      <c r="C472" s="91" t="s">
        <v>20</v>
      </c>
      <c r="D472" s="91" t="s">
        <v>383</v>
      </c>
      <c r="E472" s="91" t="s">
        <v>5</v>
      </c>
      <c r="F472" s="91"/>
      <c r="G472" s="157">
        <f>G473</f>
        <v>700</v>
      </c>
      <c r="H472" s="32">
        <f aca="true" t="shared" si="74" ref="H472:X472">H473</f>
        <v>0</v>
      </c>
      <c r="I472" s="32">
        <f t="shared" si="74"/>
        <v>0</v>
      </c>
      <c r="J472" s="32">
        <f t="shared" si="74"/>
        <v>0</v>
      </c>
      <c r="K472" s="32">
        <f t="shared" si="74"/>
        <v>0</v>
      </c>
      <c r="L472" s="32">
        <f t="shared" si="74"/>
        <v>0</v>
      </c>
      <c r="M472" s="32">
        <f t="shared" si="74"/>
        <v>0</v>
      </c>
      <c r="N472" s="32">
        <f t="shared" si="74"/>
        <v>0</v>
      </c>
      <c r="O472" s="32">
        <f t="shared" si="74"/>
        <v>0</v>
      </c>
      <c r="P472" s="32">
        <f t="shared" si="74"/>
        <v>0</v>
      </c>
      <c r="Q472" s="32">
        <f t="shared" si="74"/>
        <v>0</v>
      </c>
      <c r="R472" s="32">
        <f t="shared" si="74"/>
        <v>0</v>
      </c>
      <c r="S472" s="32">
        <f t="shared" si="74"/>
        <v>0</v>
      </c>
      <c r="T472" s="32">
        <f t="shared" si="74"/>
        <v>0</v>
      </c>
      <c r="U472" s="32">
        <f t="shared" si="74"/>
        <v>0</v>
      </c>
      <c r="V472" s="32">
        <f t="shared" si="74"/>
        <v>0</v>
      </c>
      <c r="W472" s="32">
        <f t="shared" si="74"/>
        <v>0</v>
      </c>
      <c r="X472" s="67">
        <f t="shared" si="74"/>
        <v>82757.514</v>
      </c>
      <c r="Y472" s="59">
        <f>X472/G466*100</f>
        <v>1997.0442567567566</v>
      </c>
    </row>
    <row r="473" spans="1:25" ht="21.75" customHeight="1" outlineLevel="6" thickBot="1">
      <c r="A473" s="5" t="s">
        <v>123</v>
      </c>
      <c r="B473" s="21">
        <v>953</v>
      </c>
      <c r="C473" s="6" t="s">
        <v>20</v>
      </c>
      <c r="D473" s="6" t="s">
        <v>383</v>
      </c>
      <c r="E473" s="6" t="s">
        <v>122</v>
      </c>
      <c r="F473" s="6"/>
      <c r="G473" s="158">
        <f>G474</f>
        <v>700</v>
      </c>
      <c r="H473" s="26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44"/>
      <c r="X473" s="65">
        <v>82757.514</v>
      </c>
      <c r="Y473" s="59">
        <f>X473/G467*100</f>
        <v>1997.0442567567566</v>
      </c>
    </row>
    <row r="474" spans="1:25" ht="48" outlineLevel="6" thickBot="1">
      <c r="A474" s="96" t="s">
        <v>215</v>
      </c>
      <c r="B474" s="134">
        <v>953</v>
      </c>
      <c r="C474" s="93" t="s">
        <v>20</v>
      </c>
      <c r="D474" s="93" t="s">
        <v>383</v>
      </c>
      <c r="E474" s="93" t="s">
        <v>89</v>
      </c>
      <c r="F474" s="93"/>
      <c r="G474" s="159">
        <v>700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114" t="s">
        <v>201</v>
      </c>
      <c r="B475" s="90">
        <v>953</v>
      </c>
      <c r="C475" s="107" t="s">
        <v>20</v>
      </c>
      <c r="D475" s="107" t="s">
        <v>384</v>
      </c>
      <c r="E475" s="107" t="s">
        <v>5</v>
      </c>
      <c r="F475" s="107"/>
      <c r="G475" s="161">
        <f>G476+G479</f>
        <v>3075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5" t="s">
        <v>101</v>
      </c>
      <c r="B476" s="21">
        <v>953</v>
      </c>
      <c r="C476" s="6" t="s">
        <v>20</v>
      </c>
      <c r="D476" s="6" t="s">
        <v>384</v>
      </c>
      <c r="E476" s="6" t="s">
        <v>95</v>
      </c>
      <c r="F476" s="6"/>
      <c r="G476" s="158">
        <f>G477</f>
        <v>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88" t="s">
        <v>103</v>
      </c>
      <c r="B477" s="92">
        <v>953</v>
      </c>
      <c r="C477" s="93" t="s">
        <v>20</v>
      </c>
      <c r="D477" s="93" t="s">
        <v>384</v>
      </c>
      <c r="E477" s="93" t="s">
        <v>97</v>
      </c>
      <c r="F477" s="93"/>
      <c r="G477" s="159">
        <v>0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6.5" outlineLevel="6" thickBot="1">
      <c r="A478" s="5" t="s">
        <v>123</v>
      </c>
      <c r="B478" s="21">
        <v>953</v>
      </c>
      <c r="C478" s="6" t="s">
        <v>20</v>
      </c>
      <c r="D478" s="6" t="s">
        <v>384</v>
      </c>
      <c r="E478" s="6" t="s">
        <v>122</v>
      </c>
      <c r="F478" s="6"/>
      <c r="G478" s="158">
        <f>G479</f>
        <v>3075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48" outlineLevel="6" thickBot="1">
      <c r="A479" s="99" t="s">
        <v>215</v>
      </c>
      <c r="B479" s="92">
        <v>953</v>
      </c>
      <c r="C479" s="93" t="s">
        <v>20</v>
      </c>
      <c r="D479" s="93" t="s">
        <v>384</v>
      </c>
      <c r="E479" s="93" t="s">
        <v>89</v>
      </c>
      <c r="F479" s="93"/>
      <c r="G479" s="159">
        <v>3075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150" t="s">
        <v>202</v>
      </c>
      <c r="B480" s="90">
        <v>953</v>
      </c>
      <c r="C480" s="91" t="s">
        <v>20</v>
      </c>
      <c r="D480" s="91" t="s">
        <v>385</v>
      </c>
      <c r="E480" s="91" t="s">
        <v>5</v>
      </c>
      <c r="F480" s="91"/>
      <c r="G480" s="157">
        <f>G481</f>
        <v>369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5" t="s">
        <v>127</v>
      </c>
      <c r="B481" s="21">
        <v>953</v>
      </c>
      <c r="C481" s="6" t="s">
        <v>20</v>
      </c>
      <c r="D481" s="6" t="s">
        <v>386</v>
      </c>
      <c r="E481" s="6" t="s">
        <v>125</v>
      </c>
      <c r="F481" s="6"/>
      <c r="G481" s="158">
        <f>G482</f>
        <v>369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32.25" outlineLevel="6" thickBot="1">
      <c r="A482" s="88" t="s">
        <v>128</v>
      </c>
      <c r="B482" s="92">
        <v>953</v>
      </c>
      <c r="C482" s="93" t="s">
        <v>20</v>
      </c>
      <c r="D482" s="93" t="s">
        <v>386</v>
      </c>
      <c r="E482" s="93" t="s">
        <v>126</v>
      </c>
      <c r="F482" s="93"/>
      <c r="G482" s="159">
        <v>369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16.5" outlineLevel="6" thickBot="1">
      <c r="A483" s="124" t="s">
        <v>34</v>
      </c>
      <c r="B483" s="18">
        <v>953</v>
      </c>
      <c r="C483" s="39" t="s">
        <v>13</v>
      </c>
      <c r="D483" s="39" t="s">
        <v>278</v>
      </c>
      <c r="E483" s="39" t="s">
        <v>5</v>
      </c>
      <c r="F483" s="39"/>
      <c r="G483" s="160">
        <f>G488+G484</f>
        <v>12600.778650000002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32.25" outlineLevel="6" thickBot="1">
      <c r="A484" s="112" t="s">
        <v>138</v>
      </c>
      <c r="B484" s="19">
        <v>953</v>
      </c>
      <c r="C484" s="9" t="s">
        <v>13</v>
      </c>
      <c r="D484" s="9" t="s">
        <v>279</v>
      </c>
      <c r="E484" s="9" t="s">
        <v>5</v>
      </c>
      <c r="F484" s="39"/>
      <c r="G484" s="155">
        <f>G485</f>
        <v>5.77865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112" t="s">
        <v>139</v>
      </c>
      <c r="B485" s="19">
        <v>953</v>
      </c>
      <c r="C485" s="11" t="s">
        <v>13</v>
      </c>
      <c r="D485" s="11" t="s">
        <v>280</v>
      </c>
      <c r="E485" s="11" t="s">
        <v>5</v>
      </c>
      <c r="F485" s="39"/>
      <c r="G485" s="155">
        <f>G486</f>
        <v>5.77865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6.5" outlineLevel="6" thickBot="1">
      <c r="A486" s="94" t="s">
        <v>144</v>
      </c>
      <c r="B486" s="90">
        <v>953</v>
      </c>
      <c r="C486" s="91" t="s">
        <v>13</v>
      </c>
      <c r="D486" s="91" t="s">
        <v>285</v>
      </c>
      <c r="E486" s="91" t="s">
        <v>5</v>
      </c>
      <c r="F486" s="91"/>
      <c r="G486" s="145">
        <f>G487</f>
        <v>5.77865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5" t="s">
        <v>112</v>
      </c>
      <c r="B487" s="21">
        <v>953</v>
      </c>
      <c r="C487" s="6" t="s">
        <v>13</v>
      </c>
      <c r="D487" s="6" t="s">
        <v>285</v>
      </c>
      <c r="E487" s="6" t="s">
        <v>236</v>
      </c>
      <c r="F487" s="6"/>
      <c r="G487" s="149">
        <v>5.77865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80" t="s">
        <v>253</v>
      </c>
      <c r="B488" s="19">
        <v>953</v>
      </c>
      <c r="C488" s="11" t="s">
        <v>13</v>
      </c>
      <c r="D488" s="11" t="s">
        <v>362</v>
      </c>
      <c r="E488" s="11" t="s">
        <v>5</v>
      </c>
      <c r="F488" s="11"/>
      <c r="G488" s="156">
        <f>G489</f>
        <v>12595.000000000002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80" t="s">
        <v>202</v>
      </c>
      <c r="B489" s="19">
        <v>953</v>
      </c>
      <c r="C489" s="11" t="s">
        <v>13</v>
      </c>
      <c r="D489" s="11" t="s">
        <v>387</v>
      </c>
      <c r="E489" s="11" t="s">
        <v>5</v>
      </c>
      <c r="F489" s="11"/>
      <c r="G489" s="156">
        <f>G490</f>
        <v>12595.000000000002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32.25" outlineLevel="6" thickBot="1">
      <c r="A490" s="94" t="s">
        <v>145</v>
      </c>
      <c r="B490" s="90">
        <v>953</v>
      </c>
      <c r="C490" s="91" t="s">
        <v>13</v>
      </c>
      <c r="D490" s="91" t="s">
        <v>388</v>
      </c>
      <c r="E490" s="91" t="s">
        <v>5</v>
      </c>
      <c r="F490" s="91"/>
      <c r="G490" s="157">
        <f>G491+G495+G498</f>
        <v>12595.000000000002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16.5" outlineLevel="6" thickBot="1">
      <c r="A491" s="5" t="s">
        <v>114</v>
      </c>
      <c r="B491" s="21">
        <v>953</v>
      </c>
      <c r="C491" s="6" t="s">
        <v>13</v>
      </c>
      <c r="D491" s="6" t="s">
        <v>388</v>
      </c>
      <c r="E491" s="6" t="s">
        <v>113</v>
      </c>
      <c r="F491" s="6"/>
      <c r="G491" s="158">
        <f>G492+G493+G494</f>
        <v>11122.400000000001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6.5" outlineLevel="6" thickBot="1">
      <c r="A492" s="88" t="s">
        <v>274</v>
      </c>
      <c r="B492" s="92">
        <v>953</v>
      </c>
      <c r="C492" s="93" t="s">
        <v>13</v>
      </c>
      <c r="D492" s="93" t="s">
        <v>388</v>
      </c>
      <c r="E492" s="93" t="s">
        <v>115</v>
      </c>
      <c r="F492" s="93"/>
      <c r="G492" s="159">
        <v>8567.7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88" t="s">
        <v>276</v>
      </c>
      <c r="B493" s="92">
        <v>953</v>
      </c>
      <c r="C493" s="93" t="s">
        <v>13</v>
      </c>
      <c r="D493" s="93" t="s">
        <v>388</v>
      </c>
      <c r="E493" s="93" t="s">
        <v>116</v>
      </c>
      <c r="F493" s="93"/>
      <c r="G493" s="159"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48" outlineLevel="6" thickBot="1">
      <c r="A494" s="88" t="s">
        <v>272</v>
      </c>
      <c r="B494" s="92">
        <v>953</v>
      </c>
      <c r="C494" s="93" t="s">
        <v>13</v>
      </c>
      <c r="D494" s="93" t="s">
        <v>388</v>
      </c>
      <c r="E494" s="93" t="s">
        <v>273</v>
      </c>
      <c r="F494" s="93"/>
      <c r="G494" s="159">
        <v>2554.7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5" t="s">
        <v>101</v>
      </c>
      <c r="B495" s="21">
        <v>953</v>
      </c>
      <c r="C495" s="6" t="s">
        <v>13</v>
      </c>
      <c r="D495" s="6" t="s">
        <v>388</v>
      </c>
      <c r="E495" s="6" t="s">
        <v>95</v>
      </c>
      <c r="F495" s="6"/>
      <c r="G495" s="158">
        <f>G496+G497</f>
        <v>1384.6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32.25" outlineLevel="6" thickBot="1">
      <c r="A496" s="88" t="s">
        <v>102</v>
      </c>
      <c r="B496" s="92">
        <v>953</v>
      </c>
      <c r="C496" s="93" t="s">
        <v>13</v>
      </c>
      <c r="D496" s="93" t="s">
        <v>388</v>
      </c>
      <c r="E496" s="93" t="s">
        <v>96</v>
      </c>
      <c r="F496" s="93"/>
      <c r="G496" s="159">
        <v>0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19.5" customHeight="1" outlineLevel="6" thickBot="1">
      <c r="A497" s="88" t="s">
        <v>103</v>
      </c>
      <c r="B497" s="92">
        <v>953</v>
      </c>
      <c r="C497" s="93" t="s">
        <v>13</v>
      </c>
      <c r="D497" s="93" t="s">
        <v>388</v>
      </c>
      <c r="E497" s="93" t="s">
        <v>97</v>
      </c>
      <c r="F497" s="93"/>
      <c r="G497" s="159">
        <v>1384.6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6.5" outlineLevel="6" thickBot="1">
      <c r="A498" s="5" t="s">
        <v>104</v>
      </c>
      <c r="B498" s="21">
        <v>953</v>
      </c>
      <c r="C498" s="6" t="s">
        <v>13</v>
      </c>
      <c r="D498" s="6" t="s">
        <v>388</v>
      </c>
      <c r="E498" s="6" t="s">
        <v>98</v>
      </c>
      <c r="F498" s="6"/>
      <c r="G498" s="158">
        <f>G499+G500</f>
        <v>88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32.25" outlineLevel="6" thickBot="1">
      <c r="A499" s="88" t="s">
        <v>105</v>
      </c>
      <c r="B499" s="92">
        <v>953</v>
      </c>
      <c r="C499" s="93" t="s">
        <v>13</v>
      </c>
      <c r="D499" s="93" t="s">
        <v>388</v>
      </c>
      <c r="E499" s="93" t="s">
        <v>99</v>
      </c>
      <c r="F499" s="93"/>
      <c r="G499" s="159">
        <v>3</v>
      </c>
      <c r="H499" s="31">
        <f aca="true" t="shared" si="75" ref="H499:X499">H501+H512</f>
        <v>0</v>
      </c>
      <c r="I499" s="31">
        <f t="shared" si="75"/>
        <v>0</v>
      </c>
      <c r="J499" s="31">
        <f t="shared" si="75"/>
        <v>0</v>
      </c>
      <c r="K499" s="31">
        <f t="shared" si="75"/>
        <v>0</v>
      </c>
      <c r="L499" s="31">
        <f t="shared" si="75"/>
        <v>0</v>
      </c>
      <c r="M499" s="31">
        <f t="shared" si="75"/>
        <v>0</v>
      </c>
      <c r="N499" s="31">
        <f t="shared" si="75"/>
        <v>0</v>
      </c>
      <c r="O499" s="31">
        <f t="shared" si="75"/>
        <v>0</v>
      </c>
      <c r="P499" s="31">
        <f t="shared" si="75"/>
        <v>0</v>
      </c>
      <c r="Q499" s="31">
        <f t="shared" si="75"/>
        <v>0</v>
      </c>
      <c r="R499" s="31">
        <f t="shared" si="75"/>
        <v>0</v>
      </c>
      <c r="S499" s="31">
        <f t="shared" si="75"/>
        <v>0</v>
      </c>
      <c r="T499" s="31">
        <f t="shared" si="75"/>
        <v>0</v>
      </c>
      <c r="U499" s="31">
        <f t="shared" si="75"/>
        <v>0</v>
      </c>
      <c r="V499" s="31">
        <f t="shared" si="75"/>
        <v>0</v>
      </c>
      <c r="W499" s="31">
        <f t="shared" si="75"/>
        <v>0</v>
      </c>
      <c r="X499" s="66">
        <f t="shared" si="75"/>
        <v>12003.04085</v>
      </c>
      <c r="Y499" s="59" t="e">
        <f>X499/G493*100</f>
        <v>#DIV/0!</v>
      </c>
    </row>
    <row r="500" spans="1:25" ht="16.5" outlineLevel="6" thickBot="1">
      <c r="A500" s="88" t="s">
        <v>106</v>
      </c>
      <c r="B500" s="92">
        <v>953</v>
      </c>
      <c r="C500" s="93" t="s">
        <v>13</v>
      </c>
      <c r="D500" s="93" t="s">
        <v>388</v>
      </c>
      <c r="E500" s="93" t="s">
        <v>100</v>
      </c>
      <c r="F500" s="93"/>
      <c r="G500" s="159">
        <v>85</v>
      </c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66"/>
      <c r="Y500" s="59"/>
    </row>
    <row r="501" spans="1:25" ht="19.5" outlineLevel="6" thickBot="1">
      <c r="A501" s="108" t="s">
        <v>44</v>
      </c>
      <c r="B501" s="18">
        <v>953</v>
      </c>
      <c r="C501" s="14" t="s">
        <v>43</v>
      </c>
      <c r="D501" s="39" t="s">
        <v>278</v>
      </c>
      <c r="E501" s="14" t="s">
        <v>5</v>
      </c>
      <c r="F501" s="14"/>
      <c r="G501" s="154">
        <f>G503</f>
        <v>3269</v>
      </c>
      <c r="H501" s="32">
        <f aca="true" t="shared" si="76" ref="H501:X502">H502</f>
        <v>0</v>
      </c>
      <c r="I501" s="32">
        <f t="shared" si="76"/>
        <v>0</v>
      </c>
      <c r="J501" s="32">
        <f t="shared" si="76"/>
        <v>0</v>
      </c>
      <c r="K501" s="32">
        <f t="shared" si="76"/>
        <v>0</v>
      </c>
      <c r="L501" s="32">
        <f t="shared" si="76"/>
        <v>0</v>
      </c>
      <c r="M501" s="32">
        <f t="shared" si="76"/>
        <v>0</v>
      </c>
      <c r="N501" s="32">
        <f t="shared" si="76"/>
        <v>0</v>
      </c>
      <c r="O501" s="32">
        <f t="shared" si="76"/>
        <v>0</v>
      </c>
      <c r="P501" s="32">
        <f t="shared" si="76"/>
        <v>0</v>
      </c>
      <c r="Q501" s="32">
        <f t="shared" si="76"/>
        <v>0</v>
      </c>
      <c r="R501" s="32">
        <f t="shared" si="76"/>
        <v>0</v>
      </c>
      <c r="S501" s="32">
        <f t="shared" si="76"/>
        <v>0</v>
      </c>
      <c r="T501" s="32">
        <f t="shared" si="76"/>
        <v>0</v>
      </c>
      <c r="U501" s="32">
        <f t="shared" si="76"/>
        <v>0</v>
      </c>
      <c r="V501" s="32">
        <f t="shared" si="76"/>
        <v>0</v>
      </c>
      <c r="W501" s="32">
        <f t="shared" si="76"/>
        <v>0</v>
      </c>
      <c r="X501" s="67">
        <f t="shared" si="76"/>
        <v>12003.04085</v>
      </c>
      <c r="Y501" s="59">
        <f>X501/G495*100</f>
        <v>866.8959157879533</v>
      </c>
    </row>
    <row r="502" spans="1:25" ht="16.5" outlineLevel="6" thickBot="1">
      <c r="A502" s="124" t="s">
        <v>40</v>
      </c>
      <c r="B502" s="18">
        <v>953</v>
      </c>
      <c r="C502" s="39" t="s">
        <v>21</v>
      </c>
      <c r="D502" s="39" t="s">
        <v>278</v>
      </c>
      <c r="E502" s="39" t="s">
        <v>5</v>
      </c>
      <c r="F502" s="39"/>
      <c r="G502" s="160">
        <f>G503</f>
        <v>3269</v>
      </c>
      <c r="H502" s="34">
        <f t="shared" si="76"/>
        <v>0</v>
      </c>
      <c r="I502" s="34">
        <f t="shared" si="76"/>
        <v>0</v>
      </c>
      <c r="J502" s="34">
        <f t="shared" si="76"/>
        <v>0</v>
      </c>
      <c r="K502" s="34">
        <f t="shared" si="76"/>
        <v>0</v>
      </c>
      <c r="L502" s="34">
        <f t="shared" si="76"/>
        <v>0</v>
      </c>
      <c r="M502" s="34">
        <f t="shared" si="76"/>
        <v>0</v>
      </c>
      <c r="N502" s="34">
        <f t="shared" si="76"/>
        <v>0</v>
      </c>
      <c r="O502" s="34">
        <f t="shared" si="76"/>
        <v>0</v>
      </c>
      <c r="P502" s="34">
        <f t="shared" si="76"/>
        <v>0</v>
      </c>
      <c r="Q502" s="34">
        <f t="shared" si="76"/>
        <v>0</v>
      </c>
      <c r="R502" s="34">
        <f t="shared" si="76"/>
        <v>0</v>
      </c>
      <c r="S502" s="34">
        <f t="shared" si="76"/>
        <v>0</v>
      </c>
      <c r="T502" s="34">
        <f t="shared" si="76"/>
        <v>0</v>
      </c>
      <c r="U502" s="34">
        <f t="shared" si="76"/>
        <v>0</v>
      </c>
      <c r="V502" s="34">
        <f t="shared" si="76"/>
        <v>0</v>
      </c>
      <c r="W502" s="34">
        <f t="shared" si="76"/>
        <v>0</v>
      </c>
      <c r="X502" s="68">
        <f t="shared" si="76"/>
        <v>12003.04085</v>
      </c>
      <c r="Y502" s="59" t="e">
        <f>X502/G496*100</f>
        <v>#DIV/0!</v>
      </c>
    </row>
    <row r="503" spans="1:25" ht="32.25" outlineLevel="6" thickBot="1">
      <c r="A503" s="112" t="s">
        <v>138</v>
      </c>
      <c r="B503" s="19">
        <v>953</v>
      </c>
      <c r="C503" s="9" t="s">
        <v>21</v>
      </c>
      <c r="D503" s="9" t="s">
        <v>279</v>
      </c>
      <c r="E503" s="9" t="s">
        <v>5</v>
      </c>
      <c r="F503" s="9"/>
      <c r="G503" s="155">
        <f>G504</f>
        <v>3269</v>
      </c>
      <c r="H503" s="26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44"/>
      <c r="X503" s="65">
        <v>12003.04085</v>
      </c>
      <c r="Y503" s="59">
        <f>X503/G497*100</f>
        <v>866.8959157879533</v>
      </c>
    </row>
    <row r="504" spans="1:25" ht="32.25" outlineLevel="6" thickBot="1">
      <c r="A504" s="112" t="s">
        <v>139</v>
      </c>
      <c r="B504" s="19">
        <v>953</v>
      </c>
      <c r="C504" s="11" t="s">
        <v>21</v>
      </c>
      <c r="D504" s="11" t="s">
        <v>280</v>
      </c>
      <c r="E504" s="11" t="s">
        <v>5</v>
      </c>
      <c r="F504" s="11"/>
      <c r="G504" s="156">
        <f>G505</f>
        <v>3269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63.75" outlineLevel="6" thickBot="1">
      <c r="A505" s="114" t="s">
        <v>203</v>
      </c>
      <c r="B505" s="90">
        <v>953</v>
      </c>
      <c r="C505" s="91" t="s">
        <v>21</v>
      </c>
      <c r="D505" s="91" t="s">
        <v>389</v>
      </c>
      <c r="E505" s="91" t="s">
        <v>5</v>
      </c>
      <c r="F505" s="91"/>
      <c r="G505" s="157">
        <f>G506</f>
        <v>3269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5" t="s">
        <v>127</v>
      </c>
      <c r="B506" s="21">
        <v>953</v>
      </c>
      <c r="C506" s="6" t="s">
        <v>21</v>
      </c>
      <c r="D506" s="6" t="s">
        <v>389</v>
      </c>
      <c r="E506" s="6" t="s">
        <v>125</v>
      </c>
      <c r="F506" s="6"/>
      <c r="G506" s="158">
        <f>G507</f>
        <v>3269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32.25" outlineLevel="6" thickBot="1">
      <c r="A507" s="88" t="s">
        <v>128</v>
      </c>
      <c r="B507" s="92">
        <v>953</v>
      </c>
      <c r="C507" s="93" t="s">
        <v>21</v>
      </c>
      <c r="D507" s="93" t="s">
        <v>389</v>
      </c>
      <c r="E507" s="93" t="s">
        <v>126</v>
      </c>
      <c r="F507" s="93"/>
      <c r="G507" s="159">
        <v>3269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9.5" outlineLevel="6" thickBot="1">
      <c r="A508" s="48" t="s">
        <v>22</v>
      </c>
      <c r="B508" s="48"/>
      <c r="C508" s="48"/>
      <c r="D508" s="48"/>
      <c r="E508" s="48"/>
      <c r="F508" s="48"/>
      <c r="G508" s="147">
        <f>G388+G14</f>
        <v>587687.41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16.5" outlineLevel="6" thickBot="1">
      <c r="A509" s="1"/>
      <c r="B509" s="22"/>
      <c r="C509" s="1"/>
      <c r="D509" s="1"/>
      <c r="E509" s="1"/>
      <c r="F509" s="1"/>
      <c r="G509" s="1"/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16.5" outlineLevel="6" thickBot="1">
      <c r="A510" s="3"/>
      <c r="B510" s="3"/>
      <c r="C510" s="3"/>
      <c r="D510" s="3"/>
      <c r="E510" s="3"/>
      <c r="F510" s="3"/>
      <c r="G510" s="3"/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8:25" ht="16.5" outlineLevel="6" thickBot="1"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8:25" ht="16.5" outlineLevel="6" thickBot="1">
      <c r="H512" s="32">
        <f aca="true" t="shared" si="77" ref="H512:X512">H513</f>
        <v>0</v>
      </c>
      <c r="I512" s="32">
        <f t="shared" si="77"/>
        <v>0</v>
      </c>
      <c r="J512" s="32">
        <f t="shared" si="77"/>
        <v>0</v>
      </c>
      <c r="K512" s="32">
        <f t="shared" si="77"/>
        <v>0</v>
      </c>
      <c r="L512" s="32">
        <f t="shared" si="77"/>
        <v>0</v>
      </c>
      <c r="M512" s="32">
        <f t="shared" si="77"/>
        <v>0</v>
      </c>
      <c r="N512" s="32">
        <f t="shared" si="77"/>
        <v>0</v>
      </c>
      <c r="O512" s="32">
        <f t="shared" si="77"/>
        <v>0</v>
      </c>
      <c r="P512" s="32">
        <f t="shared" si="77"/>
        <v>0</v>
      </c>
      <c r="Q512" s="32">
        <f t="shared" si="77"/>
        <v>0</v>
      </c>
      <c r="R512" s="32">
        <f t="shared" si="77"/>
        <v>0</v>
      </c>
      <c r="S512" s="32">
        <f t="shared" si="77"/>
        <v>0</v>
      </c>
      <c r="T512" s="32">
        <f t="shared" si="77"/>
        <v>0</v>
      </c>
      <c r="U512" s="32">
        <f t="shared" si="77"/>
        <v>0</v>
      </c>
      <c r="V512" s="32">
        <f t="shared" si="77"/>
        <v>0</v>
      </c>
      <c r="W512" s="32">
        <f t="shared" si="77"/>
        <v>0</v>
      </c>
      <c r="X512" s="67">
        <f t="shared" si="77"/>
        <v>0</v>
      </c>
      <c r="Y512" s="59">
        <v>0</v>
      </c>
    </row>
    <row r="513" spans="8:25" ht="15.75" outlineLevel="6">
      <c r="H513" s="26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44"/>
      <c r="X513" s="65">
        <v>0</v>
      </c>
      <c r="Y513" s="59">
        <v>0</v>
      </c>
    </row>
    <row r="514" spans="8:25" ht="18.75">
      <c r="H514" s="38" t="e">
        <f>#REF!+#REF!+H394+H14</f>
        <v>#REF!</v>
      </c>
      <c r="I514" s="38" t="e">
        <f>#REF!+#REF!+I394+I14</f>
        <v>#REF!</v>
      </c>
      <c r="J514" s="38" t="e">
        <f>#REF!+#REF!+J394+J14</f>
        <v>#REF!</v>
      </c>
      <c r="K514" s="38" t="e">
        <f>#REF!+#REF!+K394+K14</f>
        <v>#REF!</v>
      </c>
      <c r="L514" s="38" t="e">
        <f>#REF!+#REF!+L394+L14</f>
        <v>#REF!</v>
      </c>
      <c r="M514" s="38" t="e">
        <f>#REF!+#REF!+M394+M14</f>
        <v>#REF!</v>
      </c>
      <c r="N514" s="38" t="e">
        <f>#REF!+#REF!+N394+N14</f>
        <v>#REF!</v>
      </c>
      <c r="O514" s="38" t="e">
        <f>#REF!+#REF!+O394+O14</f>
        <v>#REF!</v>
      </c>
      <c r="P514" s="38" t="e">
        <f>#REF!+#REF!+P394+P14</f>
        <v>#REF!</v>
      </c>
      <c r="Q514" s="38" t="e">
        <f>#REF!+#REF!+Q394+Q14</f>
        <v>#REF!</v>
      </c>
      <c r="R514" s="38" t="e">
        <f>#REF!+#REF!+R394+R14</f>
        <v>#REF!</v>
      </c>
      <c r="S514" s="38" t="e">
        <f>#REF!+#REF!+S394+S14</f>
        <v>#REF!</v>
      </c>
      <c r="T514" s="38" t="e">
        <f>#REF!+#REF!+T394+T14</f>
        <v>#REF!</v>
      </c>
      <c r="U514" s="38" t="e">
        <f>#REF!+#REF!+U394+U14</f>
        <v>#REF!</v>
      </c>
      <c r="V514" s="38" t="e">
        <f>#REF!+#REF!+V394+V14</f>
        <v>#REF!</v>
      </c>
      <c r="W514" s="38" t="e">
        <f>#REF!+#REF!+W394+W14</f>
        <v>#REF!</v>
      </c>
      <c r="X514" s="76" t="e">
        <f>#REF!+#REF!+X394+X14</f>
        <v>#REF!</v>
      </c>
      <c r="Y514" s="56" t="e">
        <f>X514/G508*100</f>
        <v>#REF!</v>
      </c>
    </row>
    <row r="515" spans="8:23" ht="15.7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8:23" ht="15.75"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</sheetData>
  <sheetProtection/>
  <autoFilter ref="A13:G508"/>
  <mergeCells count="8">
    <mergeCell ref="B6:W6"/>
    <mergeCell ref="B7:W7"/>
    <mergeCell ref="A11:V11"/>
    <mergeCell ref="A10:V10"/>
    <mergeCell ref="B8:V8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2016-01-11T21:22:57Z</cp:lastPrinted>
  <dcterms:created xsi:type="dcterms:W3CDTF">2008-11-11T04:53:42Z</dcterms:created>
  <dcterms:modified xsi:type="dcterms:W3CDTF">2016-03-29T00:27:24Z</dcterms:modified>
  <cp:category/>
  <cp:version/>
  <cp:contentType/>
  <cp:contentStatus/>
</cp:coreProperties>
</file>